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755" yWindow="1035" windowWidth="10920" windowHeight="8715" activeTab="0"/>
  </bookViews>
  <sheets>
    <sheet name="Sheet1" sheetId="1" r:id="rId1"/>
  </sheets>
  <definedNames>
    <definedName name="_xlnm.Print_Area" localSheetId="0">'Sheet1'!$A$2:$Q$63</definedName>
    <definedName name="Report">'Sheet1'!$E$14</definedName>
  </definedNames>
  <calcPr fullCalcOnLoad="1"/>
</workbook>
</file>

<file path=xl/sharedStrings.xml><?xml version="1.0" encoding="utf-8"?>
<sst xmlns="http://schemas.openxmlformats.org/spreadsheetml/2006/main" count="138" uniqueCount="123">
  <si>
    <t xml:space="preserve"> </t>
  </si>
  <si>
    <t>OPERATING MODE</t>
  </si>
  <si>
    <t>BOWL SPEED (RPM)</t>
  </si>
  <si>
    <t>DIFFERENTIAL SPEED (LPM)</t>
  </si>
  <si>
    <t>DIFF PRESSURE (PSI)</t>
  </si>
  <si>
    <t>WET SOLIDS DISCARD (KG/HR)</t>
  </si>
  <si>
    <t>NO. 1</t>
  </si>
  <si>
    <t>NO.2</t>
  </si>
  <si>
    <t>RESULTS</t>
  </si>
  <si>
    <t>METRIC</t>
  </si>
  <si>
    <t>IMP</t>
  </si>
  <si>
    <t>FEED RATE gpm (lpm)</t>
  </si>
  <si>
    <t>FEED WEIGHT ppg (sg)</t>
  </si>
  <si>
    <t>CENTRATE WEIGHT ppg (sg)</t>
  </si>
  <si>
    <t>CAKE WEIGHT ppg (sg)</t>
  </si>
  <si>
    <t>CENTRATE DISCH. gpm (lpm)</t>
  </si>
  <si>
    <t>WET SOLIDS DISCH. Gpm (lpm)</t>
  </si>
  <si>
    <t>WET SOLIDS DISCH. lb/hr (kg/hr)</t>
  </si>
  <si>
    <t>CENT NO. 1</t>
  </si>
  <si>
    <t>CENT NO. 2</t>
  </si>
  <si>
    <t>LINE: D</t>
  </si>
  <si>
    <t>LINE: E</t>
  </si>
  <si>
    <t xml:space="preserve">COMMENTS:    </t>
  </si>
  <si>
    <t>EQUIPMENT PERFORMANCE DATA</t>
  </si>
  <si>
    <t>SHAKER</t>
  </si>
  <si>
    <t>MODEL</t>
  </si>
  <si>
    <t xml:space="preserve">CENTRIFUGE </t>
  </si>
  <si>
    <t>NO. 3</t>
  </si>
  <si>
    <t>SOLIDS CONTROL REPORT</t>
  </si>
  <si>
    <t>DOWNTIME</t>
  </si>
  <si>
    <t>DECK ANGLE</t>
  </si>
  <si>
    <t>HOURS RUN</t>
  </si>
  <si>
    <t>RIG ACTIVITIES:</t>
  </si>
  <si>
    <t>Report No.</t>
  </si>
  <si>
    <t>MUD PROPERTIES</t>
  </si>
  <si>
    <t>MUD TYPE</t>
  </si>
  <si>
    <t>MUD WEIGHT</t>
  </si>
  <si>
    <t>FUNNEL VIS</t>
  </si>
  <si>
    <t>SOLIDS (% vol)</t>
  </si>
  <si>
    <t>LIQUID (%vol)</t>
  </si>
  <si>
    <t>SPARES USED:</t>
  </si>
  <si>
    <t>password protection = OIPL</t>
  </si>
  <si>
    <t>FEED RATE (GPM)</t>
  </si>
  <si>
    <t>FEED WEIGHT (PPG)</t>
  </si>
  <si>
    <t>CENTRATE WEIGHT (PPG)</t>
  </si>
  <si>
    <t>CAKE WEIGHT (PPG)</t>
  </si>
  <si>
    <t>CENTRATE DISCHARGE  (GPM)</t>
  </si>
  <si>
    <t>WET SOLIDS DISCARD (GPM)</t>
  </si>
  <si>
    <t>WET SOLIDS DISCH bbls/hr</t>
  </si>
  <si>
    <t>WET SOLIDS DISCARD (BBLS/HR)</t>
  </si>
  <si>
    <t>WET SOLIDS DISCARD (BBLS/DAY)</t>
  </si>
  <si>
    <t>WET SOLIDS DISCH bbls/day</t>
  </si>
  <si>
    <t>DE 1000</t>
  </si>
  <si>
    <t>PMD HT DX 84</t>
  </si>
  <si>
    <t>PMD HT DX 140</t>
  </si>
  <si>
    <t>PMD HT DX 175</t>
  </si>
  <si>
    <t>PMD HT DX 210</t>
  </si>
  <si>
    <t>PMD HT DX 250</t>
  </si>
  <si>
    <t>PMD HT HP 265</t>
  </si>
  <si>
    <t>PMD HT HP 310</t>
  </si>
  <si>
    <t>PMD HT HP 460</t>
  </si>
  <si>
    <t>SAMPLE POINT</t>
  </si>
  <si>
    <t>PV</t>
  </si>
  <si>
    <t>SAND (%vol)</t>
  </si>
  <si>
    <t>LGS/HGS %</t>
  </si>
  <si>
    <t>SCREEN SIZE / TYPE (2)</t>
  </si>
  <si>
    <t>SCREEN SIZE / TYPE (3)</t>
  </si>
  <si>
    <t>SCREEN SIZE / TYPE (4)</t>
  </si>
  <si>
    <t>WELL DATA</t>
  </si>
  <si>
    <t>GENERAL DATA</t>
  </si>
  <si>
    <t>Operator</t>
  </si>
  <si>
    <t>Location</t>
  </si>
  <si>
    <t>Rig</t>
  </si>
  <si>
    <t>Well</t>
  </si>
  <si>
    <t>Date</t>
  </si>
  <si>
    <t>Section</t>
  </si>
  <si>
    <t>Engineer</t>
  </si>
  <si>
    <t>FLC 514</t>
  </si>
  <si>
    <t>SCREEN SIZE / TYPE (1)</t>
  </si>
  <si>
    <t>PMD HT DX 110</t>
  </si>
  <si>
    <t>PMD HT DF 280</t>
  </si>
  <si>
    <t>NEW SCREEN INVENTORY</t>
  </si>
  <si>
    <t>SCREEN    SIZE</t>
  </si>
  <si>
    <t>NEW SCREENS USED TODAY</t>
  </si>
  <si>
    <t>STOCK USED SCREENS (SHAKER + STORE) END OF DAY</t>
  </si>
  <si>
    <t>DEPTH ft</t>
  </si>
  <si>
    <t>BEACH LENGTH inches</t>
  </si>
  <si>
    <t xml:space="preserve">DO NOT ENTER ANY DATA IN THE CELLS TO THE LEFT                           ENTER DATA IN REPORT SHEET ABOVE - CELLS E17 TO E21        </t>
  </si>
  <si>
    <t>STOCK NEW SCREENS AT START OF WELL</t>
  </si>
  <si>
    <t>TOTAL STOCK OF NEW SCREENS RECEIVED DURING WELL</t>
  </si>
  <si>
    <t>STOCK OF NEW SCREENS AT END OF DAY</t>
  </si>
  <si>
    <t>USED SCREENS</t>
  </si>
  <si>
    <t>TOTAL SCREENS DISCARDED DURING WELL</t>
  </si>
  <si>
    <t>SOLIDS REMOVAL</t>
  </si>
  <si>
    <t>WT EMPTY CELL</t>
  </si>
  <si>
    <t>WT CELL + CUTTINGS</t>
  </si>
  <si>
    <t>WT CELL + CUT.+ H2O</t>
  </si>
  <si>
    <t>VOUME SAMPLE</t>
  </si>
  <si>
    <t>VOL LIQUID IN CYLINDER</t>
  </si>
  <si>
    <t>CUTTINGS % LIQUID VOL</t>
  </si>
  <si>
    <t>CUTTINGS % SOLID VOL</t>
  </si>
  <si>
    <t xml:space="preserve">SHAKER CUTTINGS </t>
  </si>
  <si>
    <t>SAMPLE 1</t>
  </si>
  <si>
    <t>SAMPLE 2</t>
  </si>
  <si>
    <t>VOLUME LIQUID IN SAMPLE</t>
  </si>
  <si>
    <t>THE  CUTTINGS % LIQUID VOLUME REFERS TO THE LIQUID % ON THE VOLUME OF CUTTINGS PLACED INTO THE RETORT CELL</t>
  </si>
  <si>
    <t>ADDING WATER TO THE CELL IS NECESSARY TO ALLOW CALCULATION OF THE VOLUME OCCUPIED BY THE CUTTINGS SAMPLE Eg if 15 g of water are added the cuttings sample occupies 50- 15 = 35 ml</t>
  </si>
  <si>
    <r>
      <t xml:space="preserve">TRIAL ONLY. PLEASE CONFRIM THAT THIS IS THE CALCULATION YOU REQUIRED </t>
    </r>
    <r>
      <rPr>
        <b/>
        <sz val="14"/>
        <rFont val="Arial"/>
        <family val="2"/>
      </rPr>
      <t>nb it is calculating % by volume liquid phase of'cuttings' discharge, NOT % by weight</t>
    </r>
  </si>
  <si>
    <t>Centrifuge</t>
  </si>
  <si>
    <t>BEACH Petroleum</t>
  </si>
  <si>
    <t>ENSIGN - 32</t>
  </si>
  <si>
    <t>Nick D. TORRES</t>
  </si>
  <si>
    <t>pit</t>
  </si>
  <si>
    <t>OTWAY Basin-Victoria</t>
  </si>
  <si>
    <t>KCL-PHPA/Polymer</t>
  </si>
  <si>
    <t>PMD DX 310</t>
  </si>
  <si>
    <t>GLENAIRE 1</t>
  </si>
  <si>
    <t>6"</t>
  </si>
  <si>
    <t>3,230 m</t>
  </si>
  <si>
    <t>0.10'</t>
  </si>
  <si>
    <t>7.9/0.2</t>
  </si>
  <si>
    <t>POOH  to bottom.Make 6"BHA with Directinal tools and RIH.Drlling line cut and slip.Survey at 3,198m-93/4deg.N10W</t>
  </si>
  <si>
    <t>Mud Wieght raise 9.8 to 10.00 PPG while cerculating by adding salt and Baritte (KCL 200 bags and 40 bag s of baritte)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</si>
</sst>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MS Sans Serif"/>
      <family val="0"/>
    </font>
    <font>
      <sz val="10"/>
      <color indexed="9"/>
      <name val="Arial"/>
      <family val="0"/>
    </font>
    <font>
      <sz val="10"/>
      <color indexed="11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12"/>
      <color indexed="9"/>
      <name val="MS Sans Serif"/>
      <family val="2"/>
    </font>
    <font>
      <b/>
      <sz val="12"/>
      <color indexed="11"/>
      <name val="MS Sans Serif"/>
      <family val="2"/>
    </font>
    <font>
      <b/>
      <sz val="12"/>
      <color indexed="8"/>
      <name val="MS Sans Serif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MS Sans Serif"/>
      <family val="2"/>
    </font>
    <font>
      <b/>
      <sz val="12"/>
      <color indexed="10"/>
      <name val="MS Sans Serif"/>
      <family val="0"/>
    </font>
    <font>
      <b/>
      <sz val="12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color indexed="8"/>
      <name val="MS Sans Serif"/>
      <family val="2"/>
    </font>
    <font>
      <sz val="13.5"/>
      <name val="Arial"/>
      <family val="0"/>
    </font>
    <font>
      <sz val="13.5"/>
      <color indexed="9"/>
      <name val="Arial"/>
      <family val="0"/>
    </font>
    <font>
      <sz val="13.5"/>
      <color indexed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name val="Arial"/>
      <family val="0"/>
    </font>
    <font>
      <b/>
      <i/>
      <sz val="24"/>
      <color indexed="8"/>
      <name val="MS Sans Serif"/>
      <family val="2"/>
    </font>
    <font>
      <sz val="14"/>
      <name val="MS Sans Serif"/>
      <family val="2"/>
    </font>
    <font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0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0" fontId="20" fillId="0" borderId="5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7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/>
      <protection/>
    </xf>
    <xf numFmtId="0" fontId="22" fillId="0" borderId="9" xfId="0" applyFont="1" applyBorder="1" applyAlignment="1" applyProtection="1">
      <alignment horizontal="centerContinuous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1" fontId="17" fillId="0" borderId="13" xfId="0" applyNumberFormat="1" applyFont="1" applyFill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/>
      <protection/>
    </xf>
    <xf numFmtId="2" fontId="17" fillId="4" borderId="14" xfId="0" applyNumberFormat="1" applyFont="1" applyFill="1" applyBorder="1" applyAlignment="1" applyProtection="1">
      <alignment horizontal="center" vertical="center"/>
      <protection/>
    </xf>
    <xf numFmtId="2" fontId="15" fillId="0" borderId="15" xfId="0" applyNumberFormat="1" applyFont="1" applyFill="1" applyBorder="1" applyAlignment="1" applyProtection="1">
      <alignment horizontal="center" vertical="center"/>
      <protection/>
    </xf>
    <xf numFmtId="2" fontId="15" fillId="0" borderId="4" xfId="0" applyNumberFormat="1" applyFont="1" applyFill="1" applyBorder="1" applyAlignment="1" applyProtection="1">
      <alignment horizontal="center" vertical="center"/>
      <protection/>
    </xf>
    <xf numFmtId="2" fontId="17" fillId="4" borderId="16" xfId="0" applyNumberFormat="1" applyFont="1" applyFill="1" applyBorder="1" applyAlignment="1" applyProtection="1">
      <alignment horizontal="center" vertical="center"/>
      <protection/>
    </xf>
    <xf numFmtId="2" fontId="15" fillId="0" borderId="17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/>
      <protection/>
    </xf>
    <xf numFmtId="1" fontId="22" fillId="0" borderId="11" xfId="0" applyNumberFormat="1" applyFont="1" applyBorder="1" applyAlignment="1" applyProtection="1">
      <alignment horizontal="center" vertical="center"/>
      <protection/>
    </xf>
    <xf numFmtId="1" fontId="23" fillId="3" borderId="12" xfId="0" applyNumberFormat="1" applyFont="1" applyFill="1" applyBorder="1" applyAlignment="1" applyProtection="1">
      <alignment horizontal="center" vertical="center"/>
      <protection/>
    </xf>
    <xf numFmtId="1" fontId="23" fillId="3" borderId="13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horizontal="center" vertical="center"/>
      <protection/>
    </xf>
    <xf numFmtId="1" fontId="23" fillId="3" borderId="15" xfId="0" applyNumberFormat="1" applyFont="1" applyFill="1" applyBorder="1" applyAlignment="1" applyProtection="1">
      <alignment horizontal="center" vertical="center"/>
      <protection/>
    </xf>
    <xf numFmtId="1" fontId="23" fillId="3" borderId="4" xfId="0" applyNumberFormat="1" applyFont="1" applyFill="1" applyBorder="1" applyAlignment="1" applyProtection="1">
      <alignment horizontal="center" vertical="center"/>
      <protection/>
    </xf>
    <xf numFmtId="0" fontId="15" fillId="3" borderId="20" xfId="0" applyFont="1" applyFill="1" applyBorder="1" applyAlignment="1" applyProtection="1">
      <alignment/>
      <protection/>
    </xf>
    <xf numFmtId="1" fontId="22" fillId="0" borderId="21" xfId="0" applyNumberFormat="1" applyFont="1" applyBorder="1" applyAlignment="1" applyProtection="1">
      <alignment horizontal="center" vertical="center"/>
      <protection/>
    </xf>
    <xf numFmtId="1" fontId="23" fillId="3" borderId="22" xfId="0" applyNumberFormat="1" applyFont="1" applyFill="1" applyBorder="1" applyAlignment="1" applyProtection="1">
      <alignment horizontal="center" vertical="center"/>
      <protection/>
    </xf>
    <xf numFmtId="1" fontId="23" fillId="3" borderId="2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5" borderId="0" xfId="0" applyFont="1" applyFill="1" applyBorder="1" applyAlignment="1" applyProtection="1">
      <alignment vertical="center"/>
      <protection/>
    </xf>
    <xf numFmtId="172" fontId="2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vertical="center"/>
      <protection/>
    </xf>
    <xf numFmtId="2" fontId="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/>
      <protection/>
    </xf>
    <xf numFmtId="172" fontId="9" fillId="5" borderId="0" xfId="0" applyNumberFormat="1" applyFont="1" applyFill="1" applyBorder="1" applyAlignment="1" applyProtection="1">
      <alignment vertical="center"/>
      <protection/>
    </xf>
    <xf numFmtId="2" fontId="2" fillId="5" borderId="0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0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6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32" fillId="2" borderId="34" xfId="0" applyFont="1" applyFill="1" applyBorder="1" applyAlignment="1" applyProtection="1">
      <alignment horizontal="left" vertical="center"/>
      <protection/>
    </xf>
    <xf numFmtId="1" fontId="36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5" xfId="0" applyNumberFormat="1" applyFont="1" applyFill="1" applyBorder="1" applyAlignment="1" applyProtection="1">
      <alignment horizontal="left" vertical="center"/>
      <protection/>
    </xf>
    <xf numFmtId="1" fontId="19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1" xfId="0" applyNumberFormat="1" applyFont="1" applyFill="1" applyBorder="1" applyAlignment="1" applyProtection="1">
      <alignment horizontal="left" vertical="center"/>
      <protection/>
    </xf>
    <xf numFmtId="1" fontId="19" fillId="0" borderId="36" xfId="0" applyNumberFormat="1" applyFont="1" applyFill="1" applyBorder="1" applyAlignment="1" applyProtection="1">
      <alignment horizontal="left" vertical="center"/>
      <protection/>
    </xf>
    <xf numFmtId="1" fontId="19" fillId="0" borderId="37" xfId="0" applyNumberFormat="1" applyFont="1" applyFill="1" applyBorder="1" applyAlignment="1" applyProtection="1">
      <alignment horizontal="left" vertical="center"/>
      <protection/>
    </xf>
    <xf numFmtId="0" fontId="31" fillId="0" borderId="23" xfId="0" applyNumberFormat="1" applyFont="1" applyFill="1" applyBorder="1" applyAlignment="1" applyProtection="1" quotePrefix="1">
      <alignment horizontal="center" vertical="center"/>
      <protection/>
    </xf>
    <xf numFmtId="1" fontId="31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20" fillId="2" borderId="1" xfId="0" applyFont="1" applyFill="1" applyBorder="1" applyAlignment="1" applyProtection="1">
      <alignment horizontal="left" vertical="center"/>
      <protection/>
    </xf>
    <xf numFmtId="0" fontId="20" fillId="2" borderId="2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2" fontId="9" fillId="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3" fontId="9" fillId="5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" fontId="19" fillId="2" borderId="33" xfId="0" applyNumberFormat="1" applyFont="1" applyFill="1" applyBorder="1" applyAlignment="1" applyProtection="1">
      <alignment horizontal="center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1" fontId="39" fillId="0" borderId="0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34" fillId="0" borderId="38" xfId="0" applyFont="1" applyBorder="1" applyAlignment="1" applyProtection="1">
      <alignment/>
      <protection locked="0"/>
    </xf>
    <xf numFmtId="0" fontId="34" fillId="0" borderId="36" xfId="0" applyFont="1" applyBorder="1" applyAlignment="1" applyProtection="1">
      <alignment/>
      <protection locked="0"/>
    </xf>
    <xf numFmtId="0" fontId="34" fillId="0" borderId="20" xfId="0" applyFont="1" applyBorder="1" applyAlignment="1" applyProtection="1">
      <alignment/>
      <protection locked="0"/>
    </xf>
    <xf numFmtId="0" fontId="34" fillId="0" borderId="40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20" xfId="0" applyFont="1" applyBorder="1" applyAlignment="1" applyProtection="1">
      <alignment vertical="top" wrapText="1"/>
      <protection locked="0"/>
    </xf>
    <xf numFmtId="0" fontId="34" fillId="0" borderId="40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72" fontId="20" fillId="6" borderId="10" xfId="0" applyNumberFormat="1" applyFont="1" applyFill="1" applyBorder="1" applyAlignment="1" applyProtection="1">
      <alignment horizontal="center" vertical="center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172" fontId="20" fillId="0" borderId="4" xfId="0" applyNumberFormat="1" applyFont="1" applyFill="1" applyBorder="1" applyAlignment="1" applyProtection="1">
      <alignment horizontal="center" vertical="center"/>
      <protection/>
    </xf>
    <xf numFmtId="172" fontId="20" fillId="0" borderId="3" xfId="0" applyNumberFormat="1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/>
      <protection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1" fillId="0" borderId="31" xfId="0" applyNumberFormat="1" applyFont="1" applyFill="1" applyBorder="1" applyAlignment="1" applyProtection="1" quotePrefix="1">
      <alignment horizontal="center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 vertical="top" wrapText="1"/>
      <protection locked="0"/>
    </xf>
    <xf numFmtId="0" fontId="34" fillId="0" borderId="28" xfId="0" applyFont="1" applyBorder="1" applyAlignment="1" applyProtection="1">
      <alignment vertical="top" wrapText="1"/>
      <protection locked="0"/>
    </xf>
    <xf numFmtId="0" fontId="34" fillId="0" borderId="29" xfId="0" applyFont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34" fillId="0" borderId="38" xfId="0" applyFont="1" applyBorder="1" applyAlignment="1" applyProtection="1">
      <alignment vertical="top" wrapText="1"/>
      <protection locked="0"/>
    </xf>
    <xf numFmtId="0" fontId="34" fillId="0" borderId="36" xfId="0" applyFont="1" applyBorder="1" applyAlignment="1" applyProtection="1">
      <alignment vertical="top" wrapText="1"/>
      <protection locked="0"/>
    </xf>
    <xf numFmtId="0" fontId="31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0" fontId="0" fillId="6" borderId="35" xfId="0" applyFill="1" applyBorder="1" applyAlignment="1" applyProtection="1">
      <alignment horizontal="center" vertical="center"/>
      <protection/>
    </xf>
    <xf numFmtId="1" fontId="5" fillId="6" borderId="4" xfId="0" applyNumberFormat="1" applyFont="1" applyFill="1" applyBorder="1" applyAlignment="1" applyProtection="1">
      <alignment horizontal="center" vertical="center"/>
      <protection/>
    </xf>
    <xf numFmtId="0" fontId="0" fillId="6" borderId="3" xfId="0" applyFill="1" applyBorder="1" applyAlignment="1" applyProtection="1">
      <alignment horizontal="center"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40" xfId="0" applyBorder="1" applyAlignment="1" applyProtection="1">
      <alignment wrapText="1"/>
      <protection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40" xfId="0" applyFont="1" applyFill="1" applyBorder="1" applyAlignment="1" applyProtection="1">
      <alignment horizontal="center" vertical="center" wrapText="1"/>
      <protection/>
    </xf>
    <xf numFmtId="1" fontId="31" fillId="0" borderId="41" xfId="0" applyNumberFormat="1" applyFont="1" applyFill="1" applyBorder="1" applyAlignment="1" applyProtection="1">
      <alignment horizontal="center" vertical="center"/>
      <protection locked="0"/>
    </xf>
    <xf numFmtId="1" fontId="31" fillId="0" borderId="42" xfId="0" applyNumberFormat="1" applyFont="1" applyFill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38" xfId="0" applyFont="1" applyBorder="1" applyAlignment="1" applyProtection="1">
      <alignment wrapText="1"/>
      <protection/>
    </xf>
    <xf numFmtId="0" fontId="20" fillId="0" borderId="36" xfId="0" applyFont="1" applyBorder="1" applyAlignment="1" applyProtection="1">
      <alignment wrapText="1"/>
      <protection/>
    </xf>
    <xf numFmtId="0" fontId="20" fillId="0" borderId="40" xfId="0" applyFont="1" applyBorder="1" applyAlignment="1" applyProtection="1">
      <alignment wrapText="1"/>
      <protection/>
    </xf>
    <xf numFmtId="0" fontId="32" fillId="2" borderId="26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8" xfId="0" applyFont="1" applyBorder="1" applyAlignment="1" applyProtection="1">
      <alignment wrapText="1"/>
      <protection/>
    </xf>
    <xf numFmtId="0" fontId="35" fillId="0" borderId="36" xfId="0" applyFont="1" applyBorder="1" applyAlignment="1" applyProtection="1">
      <alignment wrapText="1"/>
      <protection/>
    </xf>
    <xf numFmtId="0" fontId="35" fillId="0" borderId="40" xfId="0" applyFont="1" applyBorder="1" applyAlignment="1" applyProtection="1">
      <alignment wrapText="1"/>
      <protection/>
    </xf>
    <xf numFmtId="1" fontId="19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4" fontId="20" fillId="0" borderId="43" xfId="0" applyNumberFormat="1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14" fontId="20" fillId="0" borderId="4" xfId="0" applyNumberFormat="1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horizontal="center" vertical="center"/>
      <protection hidden="1"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/>
    </xf>
    <xf numFmtId="1" fontId="5" fillId="6" borderId="35" xfId="0" applyNumberFormat="1" applyFont="1" applyFill="1" applyBorder="1" applyAlignment="1" applyProtection="1">
      <alignment horizontal="center" vertical="center"/>
      <protection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/>
    </xf>
    <xf numFmtId="9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5" fillId="2" borderId="43" xfId="0" applyNumberFormat="1" applyFont="1" applyFill="1" applyBorder="1" applyAlignment="1" applyProtection="1">
      <alignment horizontal="center" vertical="center"/>
      <protection/>
    </xf>
    <xf numFmtId="172" fontId="5" fillId="2" borderId="42" xfId="0" applyNumberFormat="1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" fontId="20" fillId="0" borderId="35" xfId="0" applyNumberFormat="1" applyFont="1" applyFill="1" applyBorder="1" applyAlignment="1" applyProtection="1">
      <alignment horizontal="center" vertical="center"/>
      <protection locked="0"/>
    </xf>
    <xf numFmtId="1" fontId="20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/>
    </xf>
    <xf numFmtId="0" fontId="33" fillId="7" borderId="27" xfId="0" applyFont="1" applyFill="1" applyBorder="1" applyAlignment="1" applyProtection="1">
      <alignment horizontal="center" vertical="center" wrapText="1"/>
      <protection/>
    </xf>
    <xf numFmtId="0" fontId="33" fillId="7" borderId="28" xfId="0" applyFont="1" applyFill="1" applyBorder="1" applyAlignment="1" applyProtection="1">
      <alignment horizontal="center" vertical="center" wrapText="1"/>
      <protection/>
    </xf>
    <xf numFmtId="0" fontId="33" fillId="7" borderId="29" xfId="0" applyFont="1" applyFill="1" applyBorder="1" applyAlignment="1" applyProtection="1">
      <alignment horizontal="center" vertical="center" wrapText="1"/>
      <protection/>
    </xf>
    <xf numFmtId="0" fontId="33" fillId="7" borderId="0" xfId="0" applyFont="1" applyFill="1" applyBorder="1" applyAlignment="1" applyProtection="1">
      <alignment horizontal="center" vertical="center" wrapText="1"/>
      <protection/>
    </xf>
    <xf numFmtId="0" fontId="33" fillId="7" borderId="38" xfId="0" applyFont="1" applyFill="1" applyBorder="1" applyAlignment="1" applyProtection="1">
      <alignment horizontal="center" vertical="center" wrapText="1"/>
      <protection/>
    </xf>
    <xf numFmtId="0" fontId="33" fillId="7" borderId="36" xfId="0" applyFont="1" applyFill="1" applyBorder="1" applyAlignment="1" applyProtection="1">
      <alignment horizontal="center" vertical="center" wrapText="1"/>
      <protection/>
    </xf>
    <xf numFmtId="0" fontId="33" fillId="7" borderId="20" xfId="0" applyFont="1" applyFill="1" applyBorder="1" applyAlignment="1" applyProtection="1">
      <alignment horizontal="center" vertical="center" wrapText="1"/>
      <protection/>
    </xf>
    <xf numFmtId="0" fontId="33" fillId="7" borderId="40" xfId="0" applyFont="1" applyFill="1" applyBorder="1" applyAlignment="1" applyProtection="1">
      <alignment horizontal="center" vertical="center" wrapText="1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18" fillId="2" borderId="45" xfId="0" applyFont="1" applyFill="1" applyBorder="1" applyAlignment="1" applyProtection="1">
      <alignment horizontal="center" vertical="center"/>
      <protection/>
    </xf>
    <xf numFmtId="0" fontId="18" fillId="2" borderId="44" xfId="0" applyFont="1" applyFill="1" applyBorder="1" applyAlignment="1" applyProtection="1">
      <alignment horizontal="center" vertical="center"/>
      <protection/>
    </xf>
    <xf numFmtId="14" fontId="20" fillId="0" borderId="45" xfId="0" applyNumberFormat="1" applyFont="1" applyBorder="1" applyAlignment="1" applyProtection="1">
      <alignment horizontal="center" vertical="center"/>
      <protection locked="0"/>
    </xf>
    <xf numFmtId="14" fontId="20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30" fillId="0" borderId="19" xfId="0" applyFont="1" applyBorder="1" applyAlignment="1" applyProtection="1">
      <alignment horizontal="center" vertical="center"/>
      <protection locked="0"/>
    </xf>
    <xf numFmtId="0" fontId="18" fillId="2" borderId="41" xfId="0" applyFont="1" applyFill="1" applyBorder="1" applyAlignment="1" applyProtection="1">
      <alignment horizontal="left" vertical="center"/>
      <protection/>
    </xf>
    <xf numFmtId="0" fontId="18" fillId="2" borderId="45" xfId="0" applyFont="1" applyFill="1" applyBorder="1" applyAlignment="1" applyProtection="1">
      <alignment horizontal="left" vertical="center"/>
      <protection/>
    </xf>
    <xf numFmtId="0" fontId="18" fillId="2" borderId="42" xfId="0" applyFont="1" applyFill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 quotePrefix="1">
      <alignment horizontal="center" vertical="center"/>
      <protection locked="0"/>
    </xf>
    <xf numFmtId="2" fontId="20" fillId="0" borderId="4" xfId="0" applyNumberFormat="1" applyFont="1" applyBorder="1" applyAlignment="1" applyProtection="1">
      <alignment horizontal="center" vertical="center"/>
      <protection locked="0"/>
    </xf>
    <xf numFmtId="2" fontId="20" fillId="0" borderId="3" xfId="0" applyNumberFormat="1" applyFont="1" applyBorder="1" applyAlignment="1" applyProtection="1">
      <alignment horizontal="center" vertical="center"/>
      <protection locked="0"/>
    </xf>
    <xf numFmtId="1" fontId="31" fillId="5" borderId="4" xfId="0" applyNumberFormat="1" applyFont="1" applyFill="1" applyBorder="1" applyAlignment="1" applyProtection="1">
      <alignment horizontal="center" vertical="center"/>
      <protection locked="0"/>
    </xf>
    <xf numFmtId="1" fontId="31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38" fillId="0" borderId="27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0" fontId="37" fillId="0" borderId="28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17" fillId="8" borderId="4" xfId="0" applyFont="1" applyFill="1" applyBorder="1" applyAlignment="1" applyProtection="1">
      <alignment horizontal="center"/>
      <protection/>
    </xf>
    <xf numFmtId="0" fontId="17" fillId="8" borderId="19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 quotePrefix="1">
      <alignment horizontal="center" vertical="center"/>
      <protection hidden="1" locked="0"/>
    </xf>
    <xf numFmtId="1" fontId="5" fillId="6" borderId="3" xfId="0" applyNumberFormat="1" applyFont="1" applyFill="1" applyBorder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/>
      <protection/>
    </xf>
    <xf numFmtId="0" fontId="20" fillId="0" borderId="35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wrapText="1"/>
      <protection/>
    </xf>
    <xf numFmtId="0" fontId="0" fillId="0" borderId="48" xfId="0" applyBorder="1" applyAlignment="1" applyProtection="1">
      <alignment wrapText="1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2" fontId="20" fillId="0" borderId="31" xfId="0" applyNumberFormat="1" applyFont="1" applyBorder="1" applyAlignment="1" applyProtection="1">
      <alignment horizontal="center" vertical="center"/>
      <protection locked="0"/>
    </xf>
    <xf numFmtId="2" fontId="20" fillId="0" borderId="19" xfId="0" applyNumberFormat="1" applyFont="1" applyBorder="1" applyAlignment="1" applyProtection="1">
      <alignment horizontal="center" vertical="center"/>
      <protection locked="0"/>
    </xf>
    <xf numFmtId="2" fontId="20" fillId="0" borderId="31" xfId="0" applyNumberFormat="1" applyFont="1" applyBorder="1" applyAlignment="1" applyProtection="1">
      <alignment horizontal="center" vertical="center"/>
      <protection hidden="1" locked="0"/>
    </xf>
    <xf numFmtId="2" fontId="20" fillId="0" borderId="19" xfId="0" applyNumberFormat="1" applyFont="1" applyBorder="1" applyAlignment="1" applyProtection="1">
      <alignment horizontal="center" vertical="center"/>
      <protection hidden="1" locked="0"/>
    </xf>
    <xf numFmtId="1" fontId="31" fillId="5" borderId="31" xfId="0" applyNumberFormat="1" applyFont="1" applyFill="1" applyBorder="1" applyAlignment="1" applyProtection="1">
      <alignment horizontal="center" vertical="center"/>
      <protection locked="0"/>
    </xf>
    <xf numFmtId="1" fontId="31" fillId="5" borderId="19" xfId="0" applyNumberFormat="1" applyFont="1" applyFill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1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9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49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172" fontId="20" fillId="6" borderId="4" xfId="0" applyNumberFormat="1" applyFont="1" applyFill="1" applyBorder="1" applyAlignment="1" applyProtection="1">
      <alignment horizontal="center" vertical="center"/>
      <protection/>
    </xf>
    <xf numFmtId="172" fontId="20" fillId="6" borderId="3" xfId="0" applyNumberFormat="1" applyFont="1" applyFill="1" applyBorder="1" applyAlignment="1" applyProtection="1">
      <alignment horizontal="center" vertical="center"/>
      <protection/>
    </xf>
    <xf numFmtId="172" fontId="20" fillId="6" borderId="31" xfId="0" applyNumberFormat="1" applyFont="1" applyFill="1" applyBorder="1" applyAlignment="1" applyProtection="1">
      <alignment horizontal="center" vertical="center"/>
      <protection/>
    </xf>
    <xf numFmtId="172" fontId="20" fillId="6" borderId="19" xfId="0" applyNumberFormat="1" applyFont="1" applyFill="1" applyBorder="1" applyAlignment="1" applyProtection="1">
      <alignment horizontal="center" vertical="center"/>
      <protection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72" fontId="20" fillId="6" borderId="15" xfId="0" applyNumberFormat="1" applyFont="1" applyFill="1" applyBorder="1" applyAlignment="1" applyProtection="1">
      <alignment horizontal="center" vertical="center"/>
      <protection/>
    </xf>
    <xf numFmtId="1" fontId="19" fillId="0" borderId="8" xfId="0" applyNumberFormat="1" applyFont="1" applyFill="1" applyBorder="1" applyAlignment="1" applyProtection="1">
      <alignment horizontal="left" vertical="center"/>
      <protection/>
    </xf>
    <xf numFmtId="1" fontId="19" fillId="0" borderId="9" xfId="0" applyNumberFormat="1" applyFont="1" applyFill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5" fillId="0" borderId="44" xfId="0" applyFont="1" applyBorder="1" applyAlignment="1" applyProtection="1">
      <alignment horizontal="left" vertical="center"/>
      <protection/>
    </xf>
    <xf numFmtId="0" fontId="20" fillId="0" borderId="43" xfId="0" applyFont="1" applyBorder="1" applyAlignment="1" applyProtection="1">
      <alignment horizontal="left" vertical="center"/>
      <protection locked="0"/>
    </xf>
    <xf numFmtId="0" fontId="20" fillId="0" borderId="4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3</xdr:col>
      <xdr:colOff>381000</xdr:colOff>
      <xdr:row>4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42925"/>
          <a:ext cx="2657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"/>
  <sheetViews>
    <sheetView showGridLines="0" tabSelected="1" zoomScale="50" zoomScaleNormal="50" workbookViewId="0" topLeftCell="A1">
      <selection activeCell="A53" sqref="A53:Q57"/>
    </sheetView>
  </sheetViews>
  <sheetFormatPr defaultColWidth="9.140625" defaultRowHeight="12.75"/>
  <cols>
    <col min="1" max="1" width="20.8515625" style="60" customWidth="1"/>
    <col min="2" max="4" width="10.57421875" style="60" customWidth="1"/>
    <col min="5" max="10" width="10.7109375" style="60" customWidth="1"/>
    <col min="11" max="11" width="14.28125" style="60" customWidth="1"/>
    <col min="12" max="14" width="10.7109375" style="60" customWidth="1"/>
    <col min="15" max="15" width="11.421875" style="60" customWidth="1"/>
    <col min="16" max="17" width="10.7109375" style="60" customWidth="1"/>
    <col min="18" max="18" width="7.140625" style="60" customWidth="1"/>
    <col min="19" max="19" width="8.140625" style="60" customWidth="1"/>
    <col min="20" max="20" width="7.140625" style="60" customWidth="1"/>
    <col min="21" max="21" width="8.140625" style="60" customWidth="1"/>
    <col min="22" max="22" width="7.140625" style="60" customWidth="1"/>
    <col min="23" max="23" width="8.140625" style="60" customWidth="1"/>
    <col min="24" max="24" width="9.140625" style="60" customWidth="1"/>
    <col min="25" max="25" width="40.00390625" style="60" customWidth="1"/>
    <col min="26" max="26" width="14.140625" style="60" customWidth="1"/>
    <col min="27" max="16384" width="9.140625" style="60" customWidth="1"/>
  </cols>
  <sheetData>
    <row r="1" spans="1:18" ht="13.5" thickBo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59"/>
    </row>
    <row r="2" spans="1:18" ht="12.75" customHeight="1">
      <c r="A2" s="275" t="s">
        <v>28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7"/>
      <c r="R2" s="59"/>
    </row>
    <row r="3" spans="1:18" ht="12.75" customHeight="1">
      <c r="A3" s="278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59"/>
    </row>
    <row r="4" spans="1:18" ht="14.25" customHeight="1">
      <c r="A4" s="278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80"/>
      <c r="R4" s="59"/>
    </row>
    <row r="5" spans="1:18" ht="81.75" customHeight="1" thickBo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3"/>
      <c r="R5" s="59"/>
    </row>
    <row r="6" spans="1:18" ht="29.25" customHeight="1" thickBot="1">
      <c r="A6" s="170" t="s">
        <v>68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2"/>
      <c r="R6" s="59"/>
    </row>
    <row r="7" spans="1:18" ht="30" customHeight="1">
      <c r="A7" s="61" t="s">
        <v>70</v>
      </c>
      <c r="B7" s="245" t="s">
        <v>109</v>
      </c>
      <c r="C7" s="287"/>
      <c r="D7" s="288"/>
      <c r="E7" s="241" t="s">
        <v>72</v>
      </c>
      <c r="F7" s="242"/>
      <c r="G7" s="177" t="s">
        <v>110</v>
      </c>
      <c r="H7" s="249"/>
      <c r="I7" s="246"/>
      <c r="J7" s="241" t="s">
        <v>74</v>
      </c>
      <c r="K7" s="242"/>
      <c r="L7" s="245">
        <v>38990</v>
      </c>
      <c r="M7" s="246"/>
      <c r="N7" s="241" t="s">
        <v>33</v>
      </c>
      <c r="O7" s="242"/>
      <c r="P7" s="177">
        <v>23</v>
      </c>
      <c r="Q7" s="178"/>
      <c r="R7" s="59"/>
    </row>
    <row r="8" spans="1:18" ht="30" customHeight="1">
      <c r="A8" s="62" t="s">
        <v>71</v>
      </c>
      <c r="B8" s="179" t="s">
        <v>113</v>
      </c>
      <c r="C8" s="176"/>
      <c r="D8" s="248"/>
      <c r="E8" s="243" t="s">
        <v>73</v>
      </c>
      <c r="F8" s="244"/>
      <c r="G8" s="250" t="s">
        <v>116</v>
      </c>
      <c r="H8" s="251"/>
      <c r="I8" s="252"/>
      <c r="J8" s="243" t="s">
        <v>75</v>
      </c>
      <c r="K8" s="244"/>
      <c r="L8" s="247" t="s">
        <v>117</v>
      </c>
      <c r="M8" s="248"/>
      <c r="N8" s="243" t="s">
        <v>76</v>
      </c>
      <c r="O8" s="244"/>
      <c r="P8" s="179" t="s">
        <v>111</v>
      </c>
      <c r="Q8" s="180"/>
      <c r="R8" s="59"/>
    </row>
    <row r="9" spans="1:18" ht="30" customHeight="1" thickBot="1">
      <c r="A9" s="63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4"/>
      <c r="N9" s="64"/>
      <c r="O9" s="64"/>
      <c r="P9" s="64"/>
      <c r="Q9" s="65"/>
      <c r="R9" s="59"/>
    </row>
    <row r="10" spans="1:18" ht="30" customHeight="1" thickBot="1">
      <c r="A10" s="170" t="s">
        <v>23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5"/>
      <c r="R10" s="59"/>
    </row>
    <row r="11" spans="1:23" ht="30" customHeight="1">
      <c r="A11" s="298" t="s">
        <v>26</v>
      </c>
      <c r="B11" s="299"/>
      <c r="C11" s="299"/>
      <c r="D11" s="300"/>
      <c r="E11" s="284" t="s">
        <v>6</v>
      </c>
      <c r="F11" s="286"/>
      <c r="G11" s="183" t="s">
        <v>7</v>
      </c>
      <c r="H11" s="184"/>
      <c r="I11" s="284" t="s">
        <v>24</v>
      </c>
      <c r="J11" s="285"/>
      <c r="K11" s="184"/>
      <c r="L11" s="284" t="s">
        <v>6</v>
      </c>
      <c r="M11" s="286"/>
      <c r="N11" s="183" t="s">
        <v>7</v>
      </c>
      <c r="O11" s="286"/>
      <c r="P11" s="183" t="s">
        <v>27</v>
      </c>
      <c r="Q11" s="184"/>
      <c r="V11" s="66"/>
      <c r="W11" s="67"/>
    </row>
    <row r="12" spans="1:23" ht="30" customHeight="1">
      <c r="A12" s="294" t="s">
        <v>25</v>
      </c>
      <c r="B12" s="295"/>
      <c r="C12" s="295"/>
      <c r="D12" s="296"/>
      <c r="E12" s="175" t="s">
        <v>52</v>
      </c>
      <c r="F12" s="297"/>
      <c r="G12" s="179"/>
      <c r="H12" s="343"/>
      <c r="I12" s="334" t="s">
        <v>25</v>
      </c>
      <c r="J12" s="335"/>
      <c r="K12" s="336"/>
      <c r="L12" s="202" t="s">
        <v>77</v>
      </c>
      <c r="M12" s="290"/>
      <c r="N12" s="253" t="s">
        <v>77</v>
      </c>
      <c r="O12" s="254"/>
      <c r="P12" s="181"/>
      <c r="Q12" s="182"/>
      <c r="V12" s="71"/>
      <c r="W12" s="72"/>
    </row>
    <row r="13" spans="1:23" ht="30" customHeight="1">
      <c r="A13" s="294" t="s">
        <v>1</v>
      </c>
      <c r="B13" s="295"/>
      <c r="C13" s="295"/>
      <c r="D13" s="296"/>
      <c r="E13" s="175" t="s">
        <v>93</v>
      </c>
      <c r="F13" s="176"/>
      <c r="G13" s="179"/>
      <c r="H13" s="180"/>
      <c r="I13" s="258" t="s">
        <v>78</v>
      </c>
      <c r="J13" s="259"/>
      <c r="K13" s="260"/>
      <c r="L13" s="202" t="s">
        <v>115</v>
      </c>
      <c r="M13" s="254"/>
      <c r="N13" s="202" t="s">
        <v>115</v>
      </c>
      <c r="O13" s="254"/>
      <c r="P13" s="181"/>
      <c r="Q13" s="182"/>
      <c r="V13" s="71"/>
      <c r="W13" s="72"/>
    </row>
    <row r="14" spans="1:23" ht="30" customHeight="1">
      <c r="A14" s="294" t="s">
        <v>2</v>
      </c>
      <c r="B14" s="295"/>
      <c r="C14" s="295"/>
      <c r="D14" s="296"/>
      <c r="E14" s="175"/>
      <c r="F14" s="176"/>
      <c r="G14" s="179"/>
      <c r="H14" s="180"/>
      <c r="I14" s="258" t="s">
        <v>65</v>
      </c>
      <c r="J14" s="259"/>
      <c r="K14" s="260"/>
      <c r="L14" s="202" t="s">
        <v>115</v>
      </c>
      <c r="M14" s="254"/>
      <c r="N14" s="202" t="s">
        <v>115</v>
      </c>
      <c r="O14" s="254"/>
      <c r="P14" s="181"/>
      <c r="Q14" s="182"/>
      <c r="V14" s="73"/>
      <c r="W14" s="67"/>
    </row>
    <row r="15" spans="1:23" ht="30" customHeight="1">
      <c r="A15" s="294" t="s">
        <v>3</v>
      </c>
      <c r="B15" s="295"/>
      <c r="C15" s="295"/>
      <c r="D15" s="296"/>
      <c r="E15" s="301"/>
      <c r="F15" s="176"/>
      <c r="G15" s="179"/>
      <c r="H15" s="180"/>
      <c r="I15" s="258" t="s">
        <v>66</v>
      </c>
      <c r="J15" s="259"/>
      <c r="K15" s="260"/>
      <c r="L15" s="202" t="s">
        <v>115</v>
      </c>
      <c r="M15" s="254"/>
      <c r="N15" s="202" t="s">
        <v>115</v>
      </c>
      <c r="O15" s="254"/>
      <c r="P15" s="181"/>
      <c r="Q15" s="182"/>
      <c r="V15" s="74"/>
      <c r="W15" s="67"/>
    </row>
    <row r="16" spans="1:23" ht="30" customHeight="1">
      <c r="A16" s="294" t="s">
        <v>4</v>
      </c>
      <c r="B16" s="295"/>
      <c r="C16" s="295"/>
      <c r="D16" s="296"/>
      <c r="E16" s="175"/>
      <c r="F16" s="176"/>
      <c r="G16" s="179"/>
      <c r="H16" s="180"/>
      <c r="I16" s="258" t="s">
        <v>67</v>
      </c>
      <c r="J16" s="259"/>
      <c r="K16" s="260"/>
      <c r="L16" s="202" t="s">
        <v>115</v>
      </c>
      <c r="M16" s="254"/>
      <c r="N16" s="202" t="s">
        <v>115</v>
      </c>
      <c r="O16" s="254"/>
      <c r="P16" s="181"/>
      <c r="Q16" s="182"/>
      <c r="V16" s="75"/>
      <c r="W16" s="67"/>
    </row>
    <row r="17" spans="1:23" ht="30" customHeight="1">
      <c r="A17" s="294" t="s">
        <v>42</v>
      </c>
      <c r="B17" s="295"/>
      <c r="C17" s="295"/>
      <c r="D17" s="296"/>
      <c r="E17" s="341"/>
      <c r="F17" s="342"/>
      <c r="G17" s="304"/>
      <c r="H17" s="305"/>
      <c r="I17" s="258" t="s">
        <v>30</v>
      </c>
      <c r="J17" s="259"/>
      <c r="K17" s="260"/>
      <c r="L17" s="344">
        <v>3</v>
      </c>
      <c r="M17" s="273"/>
      <c r="N17" s="274">
        <v>3</v>
      </c>
      <c r="O17" s="273"/>
      <c r="P17" s="181"/>
      <c r="Q17" s="182"/>
      <c r="V17" s="76"/>
      <c r="W17" s="67"/>
    </row>
    <row r="18" spans="1:25" ht="30" customHeight="1">
      <c r="A18" s="294" t="s">
        <v>43</v>
      </c>
      <c r="B18" s="295"/>
      <c r="C18" s="295"/>
      <c r="D18" s="296"/>
      <c r="E18" s="337"/>
      <c r="F18" s="338"/>
      <c r="G18" s="302"/>
      <c r="H18" s="303"/>
      <c r="I18" s="258" t="s">
        <v>86</v>
      </c>
      <c r="J18" s="259"/>
      <c r="K18" s="260"/>
      <c r="L18" s="345">
        <v>0.35</v>
      </c>
      <c r="M18" s="254"/>
      <c r="N18" s="267">
        <v>0.35</v>
      </c>
      <c r="O18" s="254"/>
      <c r="P18" s="181"/>
      <c r="Q18" s="182"/>
      <c r="U18" s="77"/>
      <c r="V18" s="78"/>
      <c r="W18" s="79"/>
      <c r="X18" s="77"/>
      <c r="Y18" s="77"/>
    </row>
    <row r="19" spans="1:25" ht="30" customHeight="1">
      <c r="A19" s="294" t="s">
        <v>44</v>
      </c>
      <c r="B19" s="295"/>
      <c r="C19" s="295"/>
      <c r="D19" s="296"/>
      <c r="E19" s="337"/>
      <c r="F19" s="338"/>
      <c r="G19" s="302"/>
      <c r="H19" s="303"/>
      <c r="I19" s="258" t="s">
        <v>31</v>
      </c>
      <c r="J19" s="259"/>
      <c r="K19" s="260"/>
      <c r="L19" s="344">
        <v>24</v>
      </c>
      <c r="M19" s="273"/>
      <c r="N19" s="272">
        <v>24</v>
      </c>
      <c r="O19" s="273"/>
      <c r="P19" s="181"/>
      <c r="Q19" s="182"/>
      <c r="U19" s="77"/>
      <c r="V19" s="80"/>
      <c r="W19" s="2"/>
      <c r="X19" s="1"/>
      <c r="Y19" s="81"/>
    </row>
    <row r="20" spans="1:25" ht="30" customHeight="1" thickBot="1">
      <c r="A20" s="294" t="s">
        <v>45</v>
      </c>
      <c r="B20" s="295"/>
      <c r="C20" s="295"/>
      <c r="D20" s="296"/>
      <c r="E20" s="339"/>
      <c r="F20" s="340"/>
      <c r="G20" s="302"/>
      <c r="H20" s="303"/>
      <c r="I20" s="346" t="s">
        <v>29</v>
      </c>
      <c r="J20" s="347"/>
      <c r="K20" s="348"/>
      <c r="L20" s="261"/>
      <c r="M20" s="262"/>
      <c r="N20" s="265"/>
      <c r="O20" s="262"/>
      <c r="P20" s="268"/>
      <c r="Q20" s="269"/>
      <c r="U20" s="77"/>
      <c r="V20" s="78"/>
      <c r="W20" s="2"/>
      <c r="X20" s="1"/>
      <c r="Y20" s="81"/>
    </row>
    <row r="21" spans="1:28" ht="30" customHeight="1">
      <c r="A21" s="82" t="s">
        <v>31</v>
      </c>
      <c r="B21" s="83"/>
      <c r="C21" s="83"/>
      <c r="D21" s="84"/>
      <c r="E21" s="318"/>
      <c r="F21" s="251"/>
      <c r="G21" s="179"/>
      <c r="H21" s="180"/>
      <c r="I21" s="255" t="s">
        <v>101</v>
      </c>
      <c r="J21" s="256"/>
      <c r="K21" s="257"/>
      <c r="L21" s="255" t="s">
        <v>102</v>
      </c>
      <c r="M21" s="263"/>
      <c r="N21" s="266" t="s">
        <v>103</v>
      </c>
      <c r="O21" s="263"/>
      <c r="P21" s="270" t="s">
        <v>108</v>
      </c>
      <c r="Q21" s="271"/>
      <c r="U21" s="77"/>
      <c r="V21" s="78"/>
      <c r="W21" s="2"/>
      <c r="X21" s="1"/>
      <c r="Y21" s="143"/>
      <c r="Z21" s="144">
        <v>1</v>
      </c>
      <c r="AA21" s="144">
        <v>2</v>
      </c>
      <c r="AB21" s="144">
        <v>3</v>
      </c>
    </row>
    <row r="22" spans="1:30" ht="30" customHeight="1">
      <c r="A22" s="294" t="s">
        <v>46</v>
      </c>
      <c r="B22" s="295"/>
      <c r="C22" s="295"/>
      <c r="D22" s="296"/>
      <c r="E22" s="204" t="e">
        <f>Sheet1!E79</f>
        <v>#DIV/0!</v>
      </c>
      <c r="F22" s="264"/>
      <c r="G22" s="206" t="e">
        <f>G79</f>
        <v>#DIV/0!</v>
      </c>
      <c r="H22" s="319"/>
      <c r="I22" s="258" t="s">
        <v>94</v>
      </c>
      <c r="J22" s="259"/>
      <c r="K22" s="260"/>
      <c r="L22" s="175"/>
      <c r="M22" s="176"/>
      <c r="N22" s="179"/>
      <c r="O22" s="248"/>
      <c r="P22" s="179"/>
      <c r="Q22" s="180"/>
      <c r="U22" s="77"/>
      <c r="V22" s="78"/>
      <c r="W22" s="3"/>
      <c r="X22" s="1"/>
      <c r="Y22" s="143" t="s">
        <v>97</v>
      </c>
      <c r="Z22" s="144">
        <f>50-(L24-L23)</f>
        <v>50</v>
      </c>
      <c r="AA22" s="144">
        <f>50-(N24-N23)</f>
        <v>50</v>
      </c>
      <c r="AB22" s="145">
        <f>50-(P24-P23)</f>
        <v>50</v>
      </c>
      <c r="AC22" s="142"/>
      <c r="AD22" s="142"/>
    </row>
    <row r="23" spans="1:30" ht="30" customHeight="1">
      <c r="A23" s="68" t="s">
        <v>47</v>
      </c>
      <c r="B23" s="69"/>
      <c r="C23" s="69"/>
      <c r="D23" s="70"/>
      <c r="E23" s="204" t="e">
        <f>Sheet1!E80</f>
        <v>#DIV/0!</v>
      </c>
      <c r="F23" s="205"/>
      <c r="G23" s="206" t="e">
        <f>G80</f>
        <v>#DIV/0!</v>
      </c>
      <c r="H23" s="207"/>
      <c r="I23" s="258" t="s">
        <v>95</v>
      </c>
      <c r="J23" s="259"/>
      <c r="K23" s="260"/>
      <c r="L23" s="202"/>
      <c r="M23" s="290"/>
      <c r="N23" s="253"/>
      <c r="O23" s="254"/>
      <c r="P23" s="292"/>
      <c r="Q23" s="293"/>
      <c r="U23" s="77"/>
      <c r="V23" s="78"/>
      <c r="W23" s="289"/>
      <c r="X23" s="289"/>
      <c r="Y23" s="143" t="s">
        <v>104</v>
      </c>
      <c r="Z23" s="144">
        <f>L25-(L24-L23)</f>
        <v>0</v>
      </c>
      <c r="AA23" s="144">
        <f>N25-(N24-N23)</f>
        <v>0</v>
      </c>
      <c r="AB23" s="145">
        <f>P25-(P24-P23)</f>
        <v>0</v>
      </c>
      <c r="AC23" s="142"/>
      <c r="AD23" s="142"/>
    </row>
    <row r="24" spans="1:30" ht="30" customHeight="1">
      <c r="A24" s="68" t="s">
        <v>5</v>
      </c>
      <c r="B24" s="69"/>
      <c r="C24" s="69"/>
      <c r="D24" s="70"/>
      <c r="E24" s="204" t="e">
        <f>Sheet1!F81</f>
        <v>#DIV/0!</v>
      </c>
      <c r="F24" s="205"/>
      <c r="G24" s="206" t="e">
        <f>Sheet1!H81</f>
        <v>#DIV/0!</v>
      </c>
      <c r="H24" s="207"/>
      <c r="I24" s="258" t="s">
        <v>96</v>
      </c>
      <c r="J24" s="259"/>
      <c r="K24" s="260"/>
      <c r="L24" s="202"/>
      <c r="M24" s="290"/>
      <c r="N24" s="253"/>
      <c r="O24" s="254"/>
      <c r="P24" s="292"/>
      <c r="Q24" s="293"/>
      <c r="U24" s="77"/>
      <c r="V24" s="78"/>
      <c r="W24" s="2"/>
      <c r="X24" s="1"/>
      <c r="Y24" s="141"/>
      <c r="Z24" s="142"/>
      <c r="AA24" s="142"/>
      <c r="AB24" s="142"/>
      <c r="AC24" s="142"/>
      <c r="AD24" s="142"/>
    </row>
    <row r="25" spans="1:30" ht="30" customHeight="1">
      <c r="A25" s="68" t="s">
        <v>49</v>
      </c>
      <c r="B25" s="69"/>
      <c r="C25" s="69"/>
      <c r="D25" s="70"/>
      <c r="E25" s="204" t="e">
        <f>E82</f>
        <v>#DIV/0!</v>
      </c>
      <c r="F25" s="205"/>
      <c r="G25" s="206" t="e">
        <f>G82</f>
        <v>#DIV/0!</v>
      </c>
      <c r="H25" s="207"/>
      <c r="I25" s="258" t="s">
        <v>98</v>
      </c>
      <c r="J25" s="259"/>
      <c r="K25" s="260"/>
      <c r="L25" s="202"/>
      <c r="M25" s="290"/>
      <c r="N25" s="253"/>
      <c r="O25" s="254"/>
      <c r="P25" s="292"/>
      <c r="Q25" s="293"/>
      <c r="R25" s="85"/>
      <c r="S25" s="1"/>
      <c r="T25" s="86"/>
      <c r="U25" s="291"/>
      <c r="V25" s="291"/>
      <c r="W25" s="4"/>
      <c r="X25" s="1"/>
      <c r="Y25" s="141"/>
      <c r="Z25" s="142"/>
      <c r="AA25" s="142"/>
      <c r="AB25" s="142"/>
      <c r="AC25" s="142"/>
      <c r="AD25" s="142"/>
    </row>
    <row r="26" spans="1:32" ht="30" customHeight="1">
      <c r="A26" s="68" t="s">
        <v>50</v>
      </c>
      <c r="B26" s="87"/>
      <c r="C26" s="88"/>
      <c r="D26" s="89"/>
      <c r="E26" s="204" t="e">
        <f>E83</f>
        <v>#DIV/0!</v>
      </c>
      <c r="F26" s="264"/>
      <c r="G26" s="206" t="e">
        <f>G83</f>
        <v>#DIV/0!</v>
      </c>
      <c r="H26" s="319"/>
      <c r="I26" s="258" t="s">
        <v>99</v>
      </c>
      <c r="J26" s="259"/>
      <c r="K26" s="260"/>
      <c r="L26" s="351">
        <f>(Z23/Z22)*100</f>
        <v>0</v>
      </c>
      <c r="M26" s="352"/>
      <c r="N26" s="349">
        <f>(AA23/AA22)*100</f>
        <v>0</v>
      </c>
      <c r="O26" s="350"/>
      <c r="P26" s="349">
        <f>(AB23/AB22)*100</f>
        <v>0</v>
      </c>
      <c r="Q26" s="350"/>
      <c r="Z26" s="146"/>
      <c r="AA26" s="146"/>
      <c r="AB26" s="146"/>
      <c r="AC26" s="146"/>
      <c r="AD26" s="146"/>
      <c r="AE26" s="146"/>
      <c r="AF26" s="146"/>
    </row>
    <row r="27" spans="1:32" ht="30" customHeight="1">
      <c r="A27" s="92" t="s">
        <v>29</v>
      </c>
      <c r="B27" s="88"/>
      <c r="C27" s="88"/>
      <c r="D27" s="89"/>
      <c r="E27" s="325"/>
      <c r="F27" s="326"/>
      <c r="G27" s="327"/>
      <c r="H27" s="328"/>
      <c r="I27" s="258" t="s">
        <v>100</v>
      </c>
      <c r="J27" s="259"/>
      <c r="K27" s="260"/>
      <c r="L27" s="351">
        <f>100-L26</f>
        <v>100</v>
      </c>
      <c r="M27" s="352"/>
      <c r="N27" s="169">
        <f>100-N26</f>
        <v>100</v>
      </c>
      <c r="O27" s="169"/>
      <c r="P27" s="169">
        <f>100-P26</f>
        <v>100</v>
      </c>
      <c r="Q27" s="355"/>
      <c r="Z27" s="146"/>
      <c r="AA27" s="146"/>
      <c r="AB27" s="146"/>
      <c r="AC27" s="146"/>
      <c r="AD27" s="146"/>
      <c r="AE27" s="146"/>
      <c r="AF27" s="146"/>
    </row>
    <row r="28" spans="1:32" ht="30" customHeight="1" thickBot="1">
      <c r="A28" s="82"/>
      <c r="B28" s="93"/>
      <c r="C28" s="93"/>
      <c r="D28" s="94"/>
      <c r="E28" s="95"/>
      <c r="F28" s="96"/>
      <c r="G28" s="97"/>
      <c r="H28" s="98"/>
      <c r="I28" s="99"/>
      <c r="J28" s="100"/>
      <c r="K28" s="100"/>
      <c r="L28" s="101"/>
      <c r="M28" s="102"/>
      <c r="N28" s="103"/>
      <c r="O28" s="102"/>
      <c r="P28" s="139"/>
      <c r="Q28" s="140"/>
      <c r="Z28" s="146"/>
      <c r="AA28" s="146"/>
      <c r="AB28" s="146"/>
      <c r="AC28" s="146"/>
      <c r="AD28" s="146"/>
      <c r="AE28" s="146"/>
      <c r="AF28" s="146"/>
    </row>
    <row r="29" spans="1:25" ht="30" customHeight="1" thickBot="1">
      <c r="A29" s="170" t="s">
        <v>69</v>
      </c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30"/>
      <c r="T29" s="90"/>
      <c r="U29" s="91"/>
      <c r="V29" s="91"/>
      <c r="W29" s="2"/>
      <c r="X29" s="1"/>
      <c r="Y29" s="77"/>
    </row>
    <row r="30" spans="1:32" ht="30" customHeight="1" thickBot="1">
      <c r="A30" s="106"/>
      <c r="B30" s="185" t="s">
        <v>81</v>
      </c>
      <c r="C30" s="186"/>
      <c r="D30" s="186"/>
      <c r="E30" s="186"/>
      <c r="F30" s="186"/>
      <c r="G30" s="186"/>
      <c r="H30" s="186"/>
      <c r="I30" s="187"/>
      <c r="J30" s="185" t="s">
        <v>91</v>
      </c>
      <c r="K30" s="362"/>
      <c r="L30" s="5"/>
      <c r="M30" s="6"/>
      <c r="N30" s="136"/>
      <c r="O30" s="104"/>
      <c r="P30" s="104"/>
      <c r="Q30" s="105"/>
      <c r="T30" s="90"/>
      <c r="U30" s="91"/>
      <c r="V30" s="91"/>
      <c r="W30" s="2"/>
      <c r="X30" s="1"/>
      <c r="Y30" s="146" t="s">
        <v>107</v>
      </c>
      <c r="Z30" s="146"/>
      <c r="AA30" s="147"/>
      <c r="AB30" s="148"/>
      <c r="AC30" s="148"/>
      <c r="AD30" s="149"/>
      <c r="AE30" s="150"/>
      <c r="AF30" s="151"/>
    </row>
    <row r="31" spans="1:32" ht="30" customHeight="1">
      <c r="A31" s="331" t="s">
        <v>82</v>
      </c>
      <c r="B31" s="208" t="s">
        <v>88</v>
      </c>
      <c r="C31" s="209"/>
      <c r="D31" s="208" t="s">
        <v>89</v>
      </c>
      <c r="E31" s="209"/>
      <c r="F31" s="208" t="s">
        <v>83</v>
      </c>
      <c r="G31" s="209"/>
      <c r="H31" s="208" t="s">
        <v>90</v>
      </c>
      <c r="I31" s="226"/>
      <c r="J31" s="231" t="s">
        <v>84</v>
      </c>
      <c r="K31" s="232"/>
      <c r="L31" s="208" t="s">
        <v>92</v>
      </c>
      <c r="M31" s="209"/>
      <c r="N31" s="208" t="s">
        <v>34</v>
      </c>
      <c r="O31" s="216"/>
      <c r="P31" s="216"/>
      <c r="Q31" s="217"/>
      <c r="T31" s="107"/>
      <c r="V31" s="108"/>
      <c r="W31" s="109"/>
      <c r="Y31" s="146" t="s">
        <v>105</v>
      </c>
      <c r="Z31" s="146"/>
      <c r="AA31" s="147"/>
      <c r="AB31" s="148"/>
      <c r="AC31" s="148"/>
      <c r="AD31" s="149"/>
      <c r="AE31" s="150"/>
      <c r="AF31" s="152"/>
    </row>
    <row r="32" spans="1:32" ht="30" customHeight="1">
      <c r="A32" s="332"/>
      <c r="B32" s="210"/>
      <c r="C32" s="211"/>
      <c r="D32" s="210"/>
      <c r="E32" s="211"/>
      <c r="F32" s="210"/>
      <c r="G32" s="211"/>
      <c r="H32" s="227"/>
      <c r="I32" s="228"/>
      <c r="J32" s="233"/>
      <c r="K32" s="234"/>
      <c r="L32" s="210"/>
      <c r="M32" s="211"/>
      <c r="N32" s="218"/>
      <c r="O32" s="219"/>
      <c r="P32" s="219"/>
      <c r="Q32" s="220"/>
      <c r="R32" s="2"/>
      <c r="S32" s="1"/>
      <c r="T32" s="107"/>
      <c r="V32" s="59"/>
      <c r="W32" s="59"/>
      <c r="Y32" s="146" t="s">
        <v>106</v>
      </c>
      <c r="Z32" s="146"/>
      <c r="AA32" s="147"/>
      <c r="AB32" s="148"/>
      <c r="AC32" s="148"/>
      <c r="AD32" s="149"/>
      <c r="AE32" s="150"/>
      <c r="AF32" s="152"/>
    </row>
    <row r="33" spans="1:23" ht="30" customHeight="1" thickBot="1">
      <c r="A33" s="333"/>
      <c r="B33" s="212"/>
      <c r="C33" s="213"/>
      <c r="D33" s="212"/>
      <c r="E33" s="213"/>
      <c r="F33" s="212"/>
      <c r="G33" s="213"/>
      <c r="H33" s="229"/>
      <c r="I33" s="230"/>
      <c r="J33" s="235"/>
      <c r="K33" s="236"/>
      <c r="L33" s="212"/>
      <c r="M33" s="213"/>
      <c r="N33" s="221"/>
      <c r="O33" s="222"/>
      <c r="P33" s="222"/>
      <c r="Q33" s="223"/>
      <c r="V33" s="59"/>
      <c r="W33" s="109"/>
    </row>
    <row r="34" spans="1:23" ht="30" customHeight="1">
      <c r="A34" s="110" t="s">
        <v>53</v>
      </c>
      <c r="B34" s="173">
        <v>16</v>
      </c>
      <c r="C34" s="174"/>
      <c r="D34" s="173"/>
      <c r="E34" s="174"/>
      <c r="F34" s="173"/>
      <c r="G34" s="174"/>
      <c r="H34" s="239">
        <v>6</v>
      </c>
      <c r="I34" s="240"/>
      <c r="J34" s="237">
        <v>8</v>
      </c>
      <c r="K34" s="238"/>
      <c r="L34" s="224">
        <v>2</v>
      </c>
      <c r="M34" s="225"/>
      <c r="N34" s="358" t="s">
        <v>35</v>
      </c>
      <c r="O34" s="359"/>
      <c r="P34" s="360" t="s">
        <v>114</v>
      </c>
      <c r="Q34" s="361"/>
      <c r="V34" s="59"/>
      <c r="W34" s="109"/>
    </row>
    <row r="35" spans="1:17" ht="30" customHeight="1">
      <c r="A35" s="110" t="s">
        <v>79</v>
      </c>
      <c r="B35" s="202">
        <v>8</v>
      </c>
      <c r="C35" s="203"/>
      <c r="D35" s="202"/>
      <c r="E35" s="203"/>
      <c r="F35" s="202"/>
      <c r="G35" s="203"/>
      <c r="H35" s="200">
        <v>0</v>
      </c>
      <c r="I35" s="201"/>
      <c r="J35" s="188">
        <v>8</v>
      </c>
      <c r="K35" s="189"/>
      <c r="L35" s="190"/>
      <c r="M35" s="191"/>
      <c r="N35" s="356" t="s">
        <v>85</v>
      </c>
      <c r="O35" s="357"/>
      <c r="P35" s="353" t="s">
        <v>118</v>
      </c>
      <c r="Q35" s="354"/>
    </row>
    <row r="36" spans="1:17" ht="30" customHeight="1">
      <c r="A36" s="110" t="s">
        <v>54</v>
      </c>
      <c r="B36" s="202"/>
      <c r="C36" s="203"/>
      <c r="D36" s="202"/>
      <c r="E36" s="203"/>
      <c r="F36" s="202"/>
      <c r="G36" s="203"/>
      <c r="H36" s="200"/>
      <c r="I36" s="201"/>
      <c r="J36" s="188"/>
      <c r="K36" s="189"/>
      <c r="L36" s="190"/>
      <c r="M36" s="191"/>
      <c r="N36" s="111" t="s">
        <v>61</v>
      </c>
      <c r="O36" s="112"/>
      <c r="P36" s="167" t="s">
        <v>112</v>
      </c>
      <c r="Q36" s="168"/>
    </row>
    <row r="37" spans="1:17" ht="30" customHeight="1">
      <c r="A37" s="110" t="s">
        <v>55</v>
      </c>
      <c r="B37" s="202">
        <v>8</v>
      </c>
      <c r="C37" s="203"/>
      <c r="D37" s="202"/>
      <c r="E37" s="203"/>
      <c r="F37" s="202"/>
      <c r="G37" s="203"/>
      <c r="H37" s="200">
        <v>0</v>
      </c>
      <c r="I37" s="201"/>
      <c r="J37" s="188">
        <v>8</v>
      </c>
      <c r="K37" s="189"/>
      <c r="L37" s="199"/>
      <c r="M37" s="191"/>
      <c r="N37" s="113" t="s">
        <v>36</v>
      </c>
      <c r="O37" s="112"/>
      <c r="P37" s="137">
        <v>10</v>
      </c>
      <c r="Q37" s="7"/>
    </row>
    <row r="38" spans="1:17" ht="30" customHeight="1">
      <c r="A38" s="110" t="s">
        <v>56</v>
      </c>
      <c r="B38" s="202">
        <v>12</v>
      </c>
      <c r="C38" s="203"/>
      <c r="D38" s="202"/>
      <c r="E38" s="203"/>
      <c r="F38" s="202"/>
      <c r="G38" s="203"/>
      <c r="H38" s="200">
        <v>3</v>
      </c>
      <c r="I38" s="201"/>
      <c r="J38" s="188">
        <v>9</v>
      </c>
      <c r="K38" s="189"/>
      <c r="L38" s="190"/>
      <c r="M38" s="191"/>
      <c r="N38" s="113" t="s">
        <v>37</v>
      </c>
      <c r="O38" s="112"/>
      <c r="P38" s="9">
        <v>44</v>
      </c>
      <c r="Q38" s="7"/>
    </row>
    <row r="39" spans="1:17" ht="30" customHeight="1">
      <c r="A39" s="110" t="s">
        <v>57</v>
      </c>
      <c r="B39" s="202"/>
      <c r="C39" s="203"/>
      <c r="D39" s="202"/>
      <c r="E39" s="203"/>
      <c r="F39" s="202"/>
      <c r="G39" s="203"/>
      <c r="H39" s="200"/>
      <c r="I39" s="201"/>
      <c r="J39" s="188"/>
      <c r="K39" s="189"/>
      <c r="L39" s="190"/>
      <c r="M39" s="191"/>
      <c r="N39" s="113" t="s">
        <v>62</v>
      </c>
      <c r="O39" s="112"/>
      <c r="P39" s="9">
        <v>12</v>
      </c>
      <c r="Q39" s="7"/>
    </row>
    <row r="40" spans="1:17" ht="30" customHeight="1">
      <c r="A40" s="110" t="s">
        <v>80</v>
      </c>
      <c r="B40" s="202"/>
      <c r="C40" s="203"/>
      <c r="D40" s="202"/>
      <c r="E40" s="203"/>
      <c r="F40" s="202"/>
      <c r="G40" s="203"/>
      <c r="H40" s="200"/>
      <c r="I40" s="201"/>
      <c r="J40" s="188"/>
      <c r="K40" s="189"/>
      <c r="L40" s="199"/>
      <c r="M40" s="191"/>
      <c r="N40" s="114" t="s">
        <v>38</v>
      </c>
      <c r="O40" s="112"/>
      <c r="P40" s="137">
        <v>8.1</v>
      </c>
      <c r="Q40" s="10"/>
    </row>
    <row r="41" spans="1:17" ht="30" customHeight="1">
      <c r="A41" s="110" t="s">
        <v>58</v>
      </c>
      <c r="B41" s="202"/>
      <c r="C41" s="203"/>
      <c r="D41" s="202"/>
      <c r="E41" s="203"/>
      <c r="F41" s="202"/>
      <c r="G41" s="203"/>
      <c r="H41" s="200"/>
      <c r="I41" s="201"/>
      <c r="J41" s="188"/>
      <c r="K41" s="189"/>
      <c r="L41" s="190"/>
      <c r="M41" s="191"/>
      <c r="N41" s="114" t="s">
        <v>39</v>
      </c>
      <c r="O41" s="112"/>
      <c r="P41" s="8">
        <v>91.9</v>
      </c>
      <c r="Q41" s="10"/>
    </row>
    <row r="42" spans="1:17" ht="30" customHeight="1">
      <c r="A42" s="110" t="s">
        <v>59</v>
      </c>
      <c r="B42" s="202"/>
      <c r="C42" s="203"/>
      <c r="D42" s="202">
        <v>12</v>
      </c>
      <c r="E42" s="203"/>
      <c r="F42" s="202"/>
      <c r="G42" s="203"/>
      <c r="H42" s="200">
        <v>3</v>
      </c>
      <c r="I42" s="201"/>
      <c r="J42" s="188">
        <v>8</v>
      </c>
      <c r="K42" s="189"/>
      <c r="L42" s="190">
        <v>1</v>
      </c>
      <c r="M42" s="191"/>
      <c r="N42" s="114" t="s">
        <v>63</v>
      </c>
      <c r="O42" s="112"/>
      <c r="P42" s="138" t="s">
        <v>119</v>
      </c>
      <c r="Q42" s="11"/>
    </row>
    <row r="43" spans="1:17" ht="30" customHeight="1">
      <c r="A43" s="110" t="s">
        <v>60</v>
      </c>
      <c r="B43" s="202"/>
      <c r="C43" s="203"/>
      <c r="D43" s="202">
        <v>2</v>
      </c>
      <c r="E43" s="203"/>
      <c r="F43" s="202"/>
      <c r="G43" s="203"/>
      <c r="H43" s="200">
        <v>2</v>
      </c>
      <c r="I43" s="201"/>
      <c r="J43" s="188"/>
      <c r="K43" s="189"/>
      <c r="L43" s="190"/>
      <c r="M43" s="191"/>
      <c r="N43" s="114" t="s">
        <v>64</v>
      </c>
      <c r="O43" s="112"/>
      <c r="P43" s="137" t="s">
        <v>120</v>
      </c>
      <c r="Q43" s="11"/>
    </row>
    <row r="44" spans="1:17" ht="30" customHeight="1" thickBot="1">
      <c r="A44" s="110"/>
      <c r="B44" s="261"/>
      <c r="C44" s="320"/>
      <c r="D44" s="261"/>
      <c r="E44" s="320"/>
      <c r="F44" s="323"/>
      <c r="G44" s="324"/>
      <c r="H44" s="261"/>
      <c r="I44" s="320"/>
      <c r="J44" s="321"/>
      <c r="K44" s="322"/>
      <c r="L44" s="54"/>
      <c r="M44" s="55"/>
      <c r="N44" s="115"/>
      <c r="O44" s="116"/>
      <c r="P44" s="117"/>
      <c r="Q44" s="118"/>
    </row>
    <row r="45" spans="1:17" ht="30" customHeight="1" thickBot="1">
      <c r="A45" s="63"/>
      <c r="B45" s="119"/>
      <c r="C45" s="119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19"/>
      <c r="O45" s="119"/>
      <c r="P45" s="119"/>
      <c r="Q45" s="120"/>
    </row>
    <row r="46" spans="1:17" ht="30" customHeight="1" thickBot="1">
      <c r="A46" s="121" t="s">
        <v>32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3"/>
    </row>
    <row r="47" spans="1:17" ht="19.5" customHeight="1">
      <c r="A47" s="192" t="s">
        <v>121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6"/>
    </row>
    <row r="48" spans="1:17" ht="19.5" customHeigh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57"/>
    </row>
    <row r="49" spans="1:17" ht="19.5" customHeight="1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57"/>
    </row>
    <row r="50" spans="1:17" ht="19.5" customHeight="1">
      <c r="A50" s="161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57"/>
    </row>
    <row r="51" spans="1:17" ht="19.5" customHeight="1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60"/>
    </row>
    <row r="52" spans="1:17" ht="30" customHeight="1" thickBot="1">
      <c r="A52" s="121" t="s">
        <v>22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5"/>
    </row>
    <row r="53" spans="1:17" ht="19.5" customHeight="1">
      <c r="A53" s="192" t="s">
        <v>122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6"/>
    </row>
    <row r="54" spans="1:17" ht="19.5" customHeight="1">
      <c r="A54" s="161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57"/>
    </row>
    <row r="55" spans="1:17" ht="19.5" customHeight="1">
      <c r="A55" s="161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57"/>
    </row>
    <row r="56" spans="1:17" ht="19.5" customHeight="1">
      <c r="A56" s="161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57"/>
    </row>
    <row r="57" spans="1:17" ht="19.5" customHeight="1" thickBot="1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60"/>
    </row>
    <row r="58" spans="1:17" ht="30" customHeight="1" thickBot="1">
      <c r="A58" s="155" t="s">
        <v>40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3"/>
    </row>
    <row r="59" spans="1:17" ht="19.5" customHeight="1">
      <c r="A59" s="192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4"/>
    </row>
    <row r="60" spans="1:17" ht="19.5" customHeight="1">
      <c r="A60" s="195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7"/>
    </row>
    <row r="61" spans="1:17" ht="19.5" customHeight="1">
      <c r="A61" s="195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7"/>
    </row>
    <row r="62" spans="1:17" ht="19.5" customHeight="1">
      <c r="A62" s="195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7"/>
    </row>
    <row r="63" spans="1:17" ht="19.5" customHeight="1" thickBot="1">
      <c r="A63" s="198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4"/>
    </row>
    <row r="64" spans="1:16" ht="18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</row>
    <row r="65" spans="1:16" ht="15.75" customHeight="1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35" t="s">
        <v>41</v>
      </c>
      <c r="P65" s="135"/>
    </row>
    <row r="66" spans="1:16" ht="15.75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</row>
    <row r="67" ht="15.75" customHeight="1"/>
    <row r="68" ht="15.75" customHeight="1"/>
    <row r="69" ht="15.75" customHeight="1" thickBot="1"/>
    <row r="70" spans="1:16" ht="15.75" customHeight="1">
      <c r="A70" s="316"/>
      <c r="B70" s="317"/>
      <c r="C70" s="317"/>
      <c r="D70" s="317"/>
      <c r="E70" s="317"/>
      <c r="F70" s="317"/>
      <c r="G70" s="317"/>
      <c r="H70" s="317"/>
      <c r="I70" s="309" t="s">
        <v>87</v>
      </c>
      <c r="J70" s="310"/>
      <c r="K70" s="310"/>
      <c r="L70" s="310"/>
      <c r="M70" s="310"/>
      <c r="N70" s="310"/>
      <c r="O70" s="310"/>
      <c r="P70" s="311"/>
    </row>
    <row r="71" spans="1:16" ht="24.75" customHeight="1">
      <c r="A71" s="127"/>
      <c r="B71" s="12"/>
      <c r="C71" s="12"/>
      <c r="D71" s="13"/>
      <c r="E71" s="306" t="s">
        <v>20</v>
      </c>
      <c r="F71" s="308"/>
      <c r="G71" s="306" t="s">
        <v>21</v>
      </c>
      <c r="H71" s="307"/>
      <c r="I71" s="312"/>
      <c r="J71" s="312"/>
      <c r="K71" s="312"/>
      <c r="L71" s="312"/>
      <c r="M71" s="312"/>
      <c r="N71" s="312"/>
      <c r="O71" s="312"/>
      <c r="P71" s="313"/>
    </row>
    <row r="72" spans="1:16" ht="19.5" customHeight="1">
      <c r="A72" s="128"/>
      <c r="B72" s="14"/>
      <c r="C72" s="14"/>
      <c r="D72" s="15"/>
      <c r="E72" s="306" t="s">
        <v>18</v>
      </c>
      <c r="F72" s="308"/>
      <c r="G72" s="306" t="s">
        <v>19</v>
      </c>
      <c r="H72" s="307"/>
      <c r="I72" s="312"/>
      <c r="J72" s="312"/>
      <c r="K72" s="312"/>
      <c r="L72" s="312"/>
      <c r="M72" s="312"/>
      <c r="N72" s="312"/>
      <c r="O72" s="312"/>
      <c r="P72" s="313"/>
    </row>
    <row r="73" spans="1:16" ht="19.5" customHeight="1">
      <c r="A73" s="129"/>
      <c r="B73" s="16"/>
      <c r="C73" s="16"/>
      <c r="D73" s="17"/>
      <c r="E73" s="18" t="s">
        <v>10</v>
      </c>
      <c r="F73" s="19" t="s">
        <v>9</v>
      </c>
      <c r="G73" s="18" t="s">
        <v>10</v>
      </c>
      <c r="H73" s="20" t="s">
        <v>9</v>
      </c>
      <c r="I73" s="312"/>
      <c r="J73" s="312"/>
      <c r="K73" s="312"/>
      <c r="L73" s="312"/>
      <c r="M73" s="312"/>
      <c r="N73" s="312"/>
      <c r="O73" s="312"/>
      <c r="P73" s="313"/>
    </row>
    <row r="74" spans="1:16" ht="19.5" customHeight="1">
      <c r="A74" s="21" t="s">
        <v>11</v>
      </c>
      <c r="B74" s="21"/>
      <c r="C74" s="21"/>
      <c r="D74" s="21"/>
      <c r="E74" s="22">
        <f>E17</f>
        <v>0</v>
      </c>
      <c r="F74" s="23"/>
      <c r="G74" s="22">
        <f>G17</f>
        <v>0</v>
      </c>
      <c r="H74" s="24"/>
      <c r="I74" s="312"/>
      <c r="J74" s="312"/>
      <c r="K74" s="312"/>
      <c r="L74" s="312"/>
      <c r="M74" s="312"/>
      <c r="N74" s="312"/>
      <c r="O74" s="312"/>
      <c r="P74" s="313"/>
    </row>
    <row r="75" spans="1:16" ht="24.75" customHeight="1">
      <c r="A75" s="25" t="s">
        <v>12</v>
      </c>
      <c r="B75" s="25"/>
      <c r="C75" s="25"/>
      <c r="D75" s="25"/>
      <c r="E75" s="26">
        <f>E18</f>
        <v>0</v>
      </c>
      <c r="F75" s="27"/>
      <c r="G75" s="26">
        <f>G18</f>
        <v>0</v>
      </c>
      <c r="H75" s="28"/>
      <c r="I75" s="312"/>
      <c r="J75" s="312"/>
      <c r="K75" s="312"/>
      <c r="L75" s="312"/>
      <c r="M75" s="312"/>
      <c r="N75" s="312"/>
      <c r="O75" s="312"/>
      <c r="P75" s="313"/>
    </row>
    <row r="76" spans="1:16" ht="24.75" customHeight="1">
      <c r="A76" s="21" t="s">
        <v>13</v>
      </c>
      <c r="B76" s="21"/>
      <c r="C76" s="21"/>
      <c r="D76" s="21"/>
      <c r="E76" s="26">
        <f>E19</f>
        <v>0</v>
      </c>
      <c r="F76" s="27"/>
      <c r="G76" s="26">
        <f>G19</f>
        <v>0</v>
      </c>
      <c r="H76" s="28"/>
      <c r="I76" s="312"/>
      <c r="J76" s="312"/>
      <c r="K76" s="312"/>
      <c r="L76" s="312"/>
      <c r="M76" s="312"/>
      <c r="N76" s="312"/>
      <c r="O76" s="312"/>
      <c r="P76" s="313"/>
    </row>
    <row r="77" spans="1:16" ht="24.75" customHeight="1">
      <c r="A77" s="25" t="s">
        <v>14</v>
      </c>
      <c r="B77" s="25"/>
      <c r="C77" s="25"/>
      <c r="D77" s="25"/>
      <c r="E77" s="29">
        <f>E20</f>
        <v>0</v>
      </c>
      <c r="F77" s="30"/>
      <c r="G77" s="29">
        <f>G20</f>
        <v>0</v>
      </c>
      <c r="H77" s="31"/>
      <c r="I77" s="312"/>
      <c r="J77" s="312"/>
      <c r="K77" s="312"/>
      <c r="L77" s="312"/>
      <c r="M77" s="312"/>
      <c r="N77" s="312"/>
      <c r="O77" s="312"/>
      <c r="P77" s="313"/>
    </row>
    <row r="78" spans="1:16" ht="24.75" customHeight="1">
      <c r="A78" s="130" t="s">
        <v>8</v>
      </c>
      <c r="B78" s="32"/>
      <c r="C78" s="32"/>
      <c r="D78" s="32"/>
      <c r="E78" s="32"/>
      <c r="F78" s="32"/>
      <c r="G78" s="32"/>
      <c r="H78" s="32"/>
      <c r="I78" s="312"/>
      <c r="J78" s="312"/>
      <c r="K78" s="312"/>
      <c r="L78" s="312"/>
      <c r="M78" s="312"/>
      <c r="N78" s="312"/>
      <c r="O78" s="312"/>
      <c r="P78" s="313"/>
    </row>
    <row r="79" spans="1:16" ht="24.75" customHeight="1">
      <c r="A79" s="21" t="s">
        <v>15</v>
      </c>
      <c r="B79" s="21"/>
      <c r="C79" s="21"/>
      <c r="D79" s="21"/>
      <c r="E79" s="33" t="e">
        <f>(E77-E75)/(E77-E76)*E74</f>
        <v>#DIV/0!</v>
      </c>
      <c r="F79" s="34" t="e">
        <f>E79*3.78</f>
        <v>#DIV/0!</v>
      </c>
      <c r="G79" s="33" t="e">
        <f>(G77-G75)/(G77-G76)*G74</f>
        <v>#DIV/0!</v>
      </c>
      <c r="H79" s="35" t="e">
        <f>G79*3.785</f>
        <v>#DIV/0!</v>
      </c>
      <c r="I79" s="312"/>
      <c r="J79" s="312"/>
      <c r="K79" s="312"/>
      <c r="L79" s="312"/>
      <c r="M79" s="312"/>
      <c r="N79" s="312"/>
      <c r="O79" s="312"/>
      <c r="P79" s="313"/>
    </row>
    <row r="80" spans="1:16" ht="24.75" customHeight="1">
      <c r="A80" s="25" t="s">
        <v>16</v>
      </c>
      <c r="B80" s="25"/>
      <c r="C80" s="25"/>
      <c r="D80" s="25"/>
      <c r="E80" s="36" t="e">
        <f>(E75-E76)/(E77-E76)*E74</f>
        <v>#DIV/0!</v>
      </c>
      <c r="F80" s="37" t="e">
        <f>E80*3.785</f>
        <v>#DIV/0!</v>
      </c>
      <c r="G80" s="36" t="e">
        <f>(G75-G76)/(G77-G76)*G74</f>
        <v>#DIV/0!</v>
      </c>
      <c r="H80" s="38" t="e">
        <f>G80*3.785</f>
        <v>#DIV/0!</v>
      </c>
      <c r="I80" s="312"/>
      <c r="J80" s="312"/>
      <c r="K80" s="312"/>
      <c r="L80" s="312"/>
      <c r="M80" s="312"/>
      <c r="N80" s="312"/>
      <c r="O80" s="312"/>
      <c r="P80" s="313"/>
    </row>
    <row r="81" spans="1:16" ht="24.75" customHeight="1" thickBot="1">
      <c r="A81" s="39" t="s">
        <v>17</v>
      </c>
      <c r="B81" s="39"/>
      <c r="C81" s="39"/>
      <c r="D81" s="39"/>
      <c r="E81" s="40" t="e">
        <f>E80*E77*60</f>
        <v>#DIV/0!</v>
      </c>
      <c r="F81" s="41" t="e">
        <f>E81/2.2</f>
        <v>#DIV/0!</v>
      </c>
      <c r="G81" s="40" t="e">
        <f>G80*G77*60</f>
        <v>#DIV/0!</v>
      </c>
      <c r="H81" s="42" t="e">
        <f>G81/2.2</f>
        <v>#DIV/0!</v>
      </c>
      <c r="I81" s="312"/>
      <c r="J81" s="312"/>
      <c r="K81" s="312"/>
      <c r="L81" s="312"/>
      <c r="M81" s="312"/>
      <c r="N81" s="312"/>
      <c r="O81" s="312"/>
      <c r="P81" s="313"/>
    </row>
    <row r="82" spans="1:16" ht="24.75" customHeight="1">
      <c r="A82" s="131" t="s">
        <v>48</v>
      </c>
      <c r="B82" s="43"/>
      <c r="C82" s="43"/>
      <c r="D82" s="43"/>
      <c r="E82" s="43" t="e">
        <f>F80*60/159</f>
        <v>#DIV/0!</v>
      </c>
      <c r="F82" s="43"/>
      <c r="G82" s="43" t="e">
        <f>H80*60/159</f>
        <v>#DIV/0!</v>
      </c>
      <c r="H82" s="44"/>
      <c r="I82" s="314"/>
      <c r="J82" s="314"/>
      <c r="K82" s="314"/>
      <c r="L82" s="314"/>
      <c r="M82" s="314"/>
      <c r="N82" s="314"/>
      <c r="O82" s="314"/>
      <c r="P82" s="211"/>
    </row>
    <row r="83" spans="1:16" ht="20.25" thickBot="1">
      <c r="A83" s="131" t="s">
        <v>51</v>
      </c>
      <c r="B83" s="45"/>
      <c r="C83" s="45"/>
      <c r="D83" s="45"/>
      <c r="E83" s="46" t="e">
        <f>E21*E82</f>
        <v>#DIV/0!</v>
      </c>
      <c r="F83" s="46"/>
      <c r="G83" s="46" t="e">
        <f>G21*G82</f>
        <v>#DIV/0!</v>
      </c>
      <c r="H83" s="47"/>
      <c r="I83" s="315"/>
      <c r="J83" s="315"/>
      <c r="K83" s="315"/>
      <c r="L83" s="315"/>
      <c r="M83" s="315"/>
      <c r="N83" s="315"/>
      <c r="O83" s="315"/>
      <c r="P83" s="213"/>
    </row>
    <row r="84" spans="1:12" ht="12.75">
      <c r="A84" s="53"/>
      <c r="B84" s="48"/>
      <c r="C84" s="48"/>
      <c r="D84" s="48"/>
      <c r="E84" s="49"/>
      <c r="F84" s="50"/>
      <c r="G84" s="51"/>
      <c r="H84" s="47"/>
      <c r="I84" s="47"/>
      <c r="J84" s="132"/>
      <c r="K84" s="47"/>
      <c r="L84" s="133"/>
    </row>
    <row r="85" spans="1:12" ht="12.75">
      <c r="A85" s="53"/>
      <c r="B85" s="48"/>
      <c r="C85" s="48"/>
      <c r="D85" s="48"/>
      <c r="E85" s="52"/>
      <c r="F85" s="50"/>
      <c r="G85" s="53"/>
      <c r="H85" s="47"/>
      <c r="I85" s="47"/>
      <c r="J85" s="134"/>
      <c r="K85" s="48"/>
      <c r="L85" s="133"/>
    </row>
    <row r="86" spans="1:12" ht="12.75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</row>
    <row r="87" spans="1:12" ht="12.75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</row>
  </sheetData>
  <sheetProtection password="CA75" sheet="1" objects="1" scenarios="1" selectLockedCells="1"/>
  <protectedRanges>
    <protectedRange password="CA75" sqref="L26 L26:Q27 I21:K27 L21:Q21 Y21:AB22 Y21:Y23 Y22:AB23" name="Range2"/>
    <protectedRange password="CA75" sqref="P9 A2:Q6 A7:A8 E7:F8 J7:K8 N7:O8 A10:Q11 A12:D21 I12:K20 A22:K27 L21:Q21 L26:Q27 Y21:AB23 A29:Q33 A34:A44 N34:O44 A46 A52 A58 A70:H83" name="Range1"/>
  </protectedRanges>
  <mergeCells count="224">
    <mergeCell ref="B42:C42"/>
    <mergeCell ref="B43:C43"/>
    <mergeCell ref="L27:M27"/>
    <mergeCell ref="B40:C40"/>
    <mergeCell ref="B37:C37"/>
    <mergeCell ref="B38:C38"/>
    <mergeCell ref="B39:C39"/>
    <mergeCell ref="F43:G43"/>
    <mergeCell ref="H38:I38"/>
    <mergeCell ref="H37:I37"/>
    <mergeCell ref="J41:K41"/>
    <mergeCell ref="P35:Q35"/>
    <mergeCell ref="P27:Q27"/>
    <mergeCell ref="N35:O35"/>
    <mergeCell ref="I27:K27"/>
    <mergeCell ref="N34:O34"/>
    <mergeCell ref="P34:Q34"/>
    <mergeCell ref="J40:K40"/>
    <mergeCell ref="H40:I40"/>
    <mergeCell ref="J30:K30"/>
    <mergeCell ref="I17:K17"/>
    <mergeCell ref="I19:K19"/>
    <mergeCell ref="I20:K20"/>
    <mergeCell ref="P26:Q26"/>
    <mergeCell ref="I26:K26"/>
    <mergeCell ref="N26:O26"/>
    <mergeCell ref="N22:O22"/>
    <mergeCell ref="N24:O24"/>
    <mergeCell ref="L24:M24"/>
    <mergeCell ref="L26:M26"/>
    <mergeCell ref="L19:M19"/>
    <mergeCell ref="L17:M17"/>
    <mergeCell ref="L18:M18"/>
    <mergeCell ref="L16:M16"/>
    <mergeCell ref="G16:H16"/>
    <mergeCell ref="I16:K16"/>
    <mergeCell ref="N23:O23"/>
    <mergeCell ref="G11:H11"/>
    <mergeCell ref="G14:H14"/>
    <mergeCell ref="G15:H15"/>
    <mergeCell ref="L12:M12"/>
    <mergeCell ref="G12:H12"/>
    <mergeCell ref="G13:H13"/>
    <mergeCell ref="I15:K15"/>
    <mergeCell ref="I12:K12"/>
    <mergeCell ref="L15:M15"/>
    <mergeCell ref="L14:M14"/>
    <mergeCell ref="E26:F26"/>
    <mergeCell ref="G21:H21"/>
    <mergeCell ref="E18:F18"/>
    <mergeCell ref="E19:F19"/>
    <mergeCell ref="E20:F20"/>
    <mergeCell ref="E17:F17"/>
    <mergeCell ref="G18:H18"/>
    <mergeCell ref="E27:F27"/>
    <mergeCell ref="G27:H27"/>
    <mergeCell ref="B41:C41"/>
    <mergeCell ref="G26:H26"/>
    <mergeCell ref="A29:Q29"/>
    <mergeCell ref="A31:A33"/>
    <mergeCell ref="B31:C33"/>
    <mergeCell ref="D31:E33"/>
    <mergeCell ref="F31:G33"/>
    <mergeCell ref="H36:I36"/>
    <mergeCell ref="H44:I44"/>
    <mergeCell ref="F44:G44"/>
    <mergeCell ref="D44:E44"/>
    <mergeCell ref="F42:G42"/>
    <mergeCell ref="H42:I42"/>
    <mergeCell ref="D42:E42"/>
    <mergeCell ref="D43:E43"/>
    <mergeCell ref="I70:P83"/>
    <mergeCell ref="A70:H70"/>
    <mergeCell ref="E21:F21"/>
    <mergeCell ref="G22:H22"/>
    <mergeCell ref="G23:H23"/>
    <mergeCell ref="B44:C44"/>
    <mergeCell ref="J42:K42"/>
    <mergeCell ref="J43:K43"/>
    <mergeCell ref="J44:K44"/>
    <mergeCell ref="H43:I43"/>
    <mergeCell ref="G72:H72"/>
    <mergeCell ref="E72:F72"/>
    <mergeCell ref="E71:F71"/>
    <mergeCell ref="G71:H71"/>
    <mergeCell ref="G19:H19"/>
    <mergeCell ref="G20:H20"/>
    <mergeCell ref="G17:H17"/>
    <mergeCell ref="A22:D22"/>
    <mergeCell ref="A19:D19"/>
    <mergeCell ref="A20:D20"/>
    <mergeCell ref="A16:D16"/>
    <mergeCell ref="A15:D15"/>
    <mergeCell ref="A13:D13"/>
    <mergeCell ref="A18:D18"/>
    <mergeCell ref="A12:D12"/>
    <mergeCell ref="E12:F12"/>
    <mergeCell ref="A17:D17"/>
    <mergeCell ref="A11:D11"/>
    <mergeCell ref="E16:F16"/>
    <mergeCell ref="E11:F11"/>
    <mergeCell ref="E14:F14"/>
    <mergeCell ref="E15:F15"/>
    <mergeCell ref="E13:F13"/>
    <mergeCell ref="A14:D14"/>
    <mergeCell ref="W23:X23"/>
    <mergeCell ref="I23:K23"/>
    <mergeCell ref="L25:M25"/>
    <mergeCell ref="U25:V25"/>
    <mergeCell ref="I24:K24"/>
    <mergeCell ref="I25:K25"/>
    <mergeCell ref="P23:Q23"/>
    <mergeCell ref="P24:Q24"/>
    <mergeCell ref="L23:M23"/>
    <mergeCell ref="P25:Q25"/>
    <mergeCell ref="A2:Q5"/>
    <mergeCell ref="I11:K11"/>
    <mergeCell ref="I13:K13"/>
    <mergeCell ref="I14:K14"/>
    <mergeCell ref="L11:M11"/>
    <mergeCell ref="N11:O11"/>
    <mergeCell ref="L13:M13"/>
    <mergeCell ref="B8:D8"/>
    <mergeCell ref="E7:F7"/>
    <mergeCell ref="B7:D7"/>
    <mergeCell ref="N13:O13"/>
    <mergeCell ref="N12:O12"/>
    <mergeCell ref="N17:O17"/>
    <mergeCell ref="N14:O14"/>
    <mergeCell ref="N15:O15"/>
    <mergeCell ref="N16:O16"/>
    <mergeCell ref="N20:O20"/>
    <mergeCell ref="N21:O21"/>
    <mergeCell ref="N18:O18"/>
    <mergeCell ref="P20:Q20"/>
    <mergeCell ref="P21:Q21"/>
    <mergeCell ref="N19:O19"/>
    <mergeCell ref="P22:Q22"/>
    <mergeCell ref="P12:Q12"/>
    <mergeCell ref="P15:Q15"/>
    <mergeCell ref="P17:Q17"/>
    <mergeCell ref="P18:Q18"/>
    <mergeCell ref="P19:Q19"/>
    <mergeCell ref="P16:Q16"/>
    <mergeCell ref="P14:Q14"/>
    <mergeCell ref="G7:I7"/>
    <mergeCell ref="G8:I8"/>
    <mergeCell ref="E8:F8"/>
    <mergeCell ref="N25:O25"/>
    <mergeCell ref="I21:K21"/>
    <mergeCell ref="I22:K22"/>
    <mergeCell ref="I18:K18"/>
    <mergeCell ref="L20:M20"/>
    <mergeCell ref="L21:M21"/>
    <mergeCell ref="E22:F22"/>
    <mergeCell ref="N7:O7"/>
    <mergeCell ref="N8:O8"/>
    <mergeCell ref="J7:K7"/>
    <mergeCell ref="J8:K8"/>
    <mergeCell ref="L7:M7"/>
    <mergeCell ref="L8:M8"/>
    <mergeCell ref="J31:K33"/>
    <mergeCell ref="J34:K34"/>
    <mergeCell ref="H35:I35"/>
    <mergeCell ref="H34:I34"/>
    <mergeCell ref="L31:M33"/>
    <mergeCell ref="A10:Q10"/>
    <mergeCell ref="B35:C35"/>
    <mergeCell ref="D34:E34"/>
    <mergeCell ref="D35:E35"/>
    <mergeCell ref="J35:K35"/>
    <mergeCell ref="N31:Q33"/>
    <mergeCell ref="L34:M34"/>
    <mergeCell ref="E23:F23"/>
    <mergeCell ref="H31:I33"/>
    <mergeCell ref="B36:C36"/>
    <mergeCell ref="D36:E36"/>
    <mergeCell ref="D39:E39"/>
    <mergeCell ref="D37:E37"/>
    <mergeCell ref="D38:E38"/>
    <mergeCell ref="H39:I39"/>
    <mergeCell ref="E24:F24"/>
    <mergeCell ref="G24:H24"/>
    <mergeCell ref="E25:F25"/>
    <mergeCell ref="G25:H25"/>
    <mergeCell ref="F36:G36"/>
    <mergeCell ref="F35:G35"/>
    <mergeCell ref="F34:G34"/>
    <mergeCell ref="F38:G38"/>
    <mergeCell ref="F39:G39"/>
    <mergeCell ref="F40:G40"/>
    <mergeCell ref="F41:G41"/>
    <mergeCell ref="D41:E41"/>
    <mergeCell ref="F37:G37"/>
    <mergeCell ref="D40:E40"/>
    <mergeCell ref="D45:M45"/>
    <mergeCell ref="L37:M37"/>
    <mergeCell ref="L40:M40"/>
    <mergeCell ref="L39:M39"/>
    <mergeCell ref="L42:M42"/>
    <mergeCell ref="L43:M43"/>
    <mergeCell ref="H41:I41"/>
    <mergeCell ref="J39:K39"/>
    <mergeCell ref="L38:M38"/>
    <mergeCell ref="L41:M41"/>
    <mergeCell ref="A59:Q63"/>
    <mergeCell ref="A47:Q51"/>
    <mergeCell ref="A53:Q57"/>
    <mergeCell ref="A58:Q58"/>
    <mergeCell ref="J37:K37"/>
    <mergeCell ref="J38:K38"/>
    <mergeCell ref="L35:M35"/>
    <mergeCell ref="L36:M36"/>
    <mergeCell ref="J36:K36"/>
    <mergeCell ref="P36:Q36"/>
    <mergeCell ref="N27:O27"/>
    <mergeCell ref="A6:Q6"/>
    <mergeCell ref="B34:C34"/>
    <mergeCell ref="L22:M22"/>
    <mergeCell ref="P7:Q7"/>
    <mergeCell ref="P8:Q8"/>
    <mergeCell ref="P13:Q13"/>
    <mergeCell ref="P11:Q11"/>
    <mergeCell ref="B30:I30"/>
  </mergeCells>
  <printOptions/>
  <pageMargins left="0.72" right="0.46" top="0.59" bottom="0.84" header="0.5" footer="0.5"/>
  <pageSetup fitToHeight="1" fitToWidth="1" horizontalDpi="300" verticalDpi="300" orientation="portrait" paperSize="9" scale="43" r:id="rId2"/>
  <ignoredErrors>
    <ignoredError sqref="E25 P26 L27" unlockedFormula="1"/>
    <ignoredError sqref="G24" formula="1"/>
    <ignoredError sqref="G22" evalError="1"/>
    <ignoredError sqref="N27 P27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Oiltools IntERNATIONAL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Directors</dc:creator>
  <cp:keywords/>
  <dc:description/>
  <cp:lastModifiedBy>KMC Oiltools</cp:lastModifiedBy>
  <cp:lastPrinted>2006-06-21T06:42:00Z</cp:lastPrinted>
  <dcterms:created xsi:type="dcterms:W3CDTF">1998-11-16T06:42:17Z</dcterms:created>
  <dcterms:modified xsi:type="dcterms:W3CDTF">2006-09-30T19:11:58Z</dcterms:modified>
  <cp:category/>
  <cp:version/>
  <cp:contentType/>
  <cp:contentStatus/>
</cp:coreProperties>
</file>